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9735" windowHeight="9930" activeTab="0"/>
  </bookViews>
  <sheets>
    <sheet name="Definitions" sheetId="1" r:id="rId1"/>
    <sheet name="Model" sheetId="2" r:id="rId2"/>
    <sheet name="Sheet3" sheetId="3" r:id="rId3"/>
  </sheets>
  <definedNames>
    <definedName name="_xlnm.Print_Area" localSheetId="0">'Definitions'!$A$1:$E$39</definedName>
    <definedName name="_xlnm.Print_Area" localSheetId="1">'Model'!$A$1:$T$86</definedName>
  </definedNames>
  <calcPr fullCalcOnLoad="1"/>
</workbook>
</file>

<file path=xl/comments1.xml><?xml version="1.0" encoding="utf-8"?>
<comments xmlns="http://schemas.openxmlformats.org/spreadsheetml/2006/main">
  <authors>
    <author>Phil Henshaw</author>
  </authors>
  <commentList>
    <comment ref="B43" authorId="0">
      <text>
        <r>
          <rPr>
            <b/>
            <sz val="8"/>
            <rFont val="Tahoma"/>
            <family val="0"/>
          </rPr>
          <t xml:space="preserve">I don't know if I can help with the amount of area needed to generate $1 of energy, but 10,000sf seems like a lot.  Are we talking PV here?  If so, we get 200 watts of electricity out of a 39"x64" panel on an off-grid house we just designed.  That translates to 17.33 watts per sf, or .0173 KW/sf.  It would take 86.66sf to generate 1KW.  At 10 cents per KWhour, it would take 10 x 86.66 = 867sf to generate $1 of energy in one hour.  Somebody had better check these numbers, though. </t>
        </r>
        <r>
          <rPr>
            <sz val="8"/>
            <rFont val="Tahoma"/>
            <family val="0"/>
          </rPr>
          <t xml:space="preserve">
</t>
        </r>
      </text>
    </comment>
  </commentList>
</comments>
</file>

<file path=xl/comments2.xml><?xml version="1.0" encoding="utf-8"?>
<comments xmlns="http://schemas.openxmlformats.org/spreadsheetml/2006/main">
  <authors>
    <author>Phil Henshaw</author>
  </authors>
  <commentList>
    <comment ref="C26" authorId="0">
      <text>
        <r>
          <rPr>
            <b/>
            <sz val="8"/>
            <rFont val="Tahoma"/>
            <family val="0"/>
          </rPr>
          <t>P1=C0*R0</t>
        </r>
        <r>
          <rPr>
            <sz val="8"/>
            <rFont val="Tahoma"/>
            <family val="0"/>
          </rPr>
          <t xml:space="preserve">
</t>
        </r>
      </text>
    </comment>
    <comment ref="D26" authorId="0">
      <text>
        <r>
          <rPr>
            <b/>
            <sz val="8"/>
            <rFont val="Tahoma"/>
            <family val="0"/>
          </rPr>
          <t>C1=C0-C0*d+I</t>
        </r>
        <r>
          <rPr>
            <sz val="8"/>
            <rFont val="Tahoma"/>
            <family val="0"/>
          </rPr>
          <t xml:space="preserve">
</t>
        </r>
      </text>
    </comment>
    <comment ref="E26" authorId="0">
      <text>
        <r>
          <rPr>
            <b/>
            <sz val="8"/>
            <rFont val="Tahoma"/>
            <family val="0"/>
          </rPr>
          <t>I0=0</t>
        </r>
      </text>
    </comment>
    <comment ref="C70" authorId="0">
      <text>
        <r>
          <rPr>
            <b/>
            <sz val="8"/>
            <rFont val="Tahoma"/>
            <family val="0"/>
          </rPr>
          <t>P1=C0*R0</t>
        </r>
        <r>
          <rPr>
            <sz val="8"/>
            <rFont val="Tahoma"/>
            <family val="0"/>
          </rPr>
          <t xml:space="preserve">
</t>
        </r>
      </text>
    </comment>
    <comment ref="D70" authorId="0">
      <text>
        <r>
          <rPr>
            <b/>
            <sz val="8"/>
            <rFont val="Tahoma"/>
            <family val="0"/>
          </rPr>
          <t>C1=C0-C0*d+I</t>
        </r>
        <r>
          <rPr>
            <sz val="8"/>
            <rFont val="Tahoma"/>
            <family val="0"/>
          </rPr>
          <t xml:space="preserve">
</t>
        </r>
      </text>
    </comment>
    <comment ref="E70" authorId="0">
      <text>
        <r>
          <rPr>
            <b/>
            <sz val="8"/>
            <rFont val="Tahoma"/>
            <family val="0"/>
          </rPr>
          <t>I1=I0+I0*r</t>
        </r>
      </text>
    </comment>
  </commentList>
</comments>
</file>

<file path=xl/sharedStrings.xml><?xml version="1.0" encoding="utf-8"?>
<sst xmlns="http://schemas.openxmlformats.org/spreadsheetml/2006/main" count="66" uniqueCount="50">
  <si>
    <t>Line</t>
  </si>
  <si>
    <t>The Terms of the equation</t>
  </si>
  <si>
    <t>P</t>
  </si>
  <si>
    <t>Productivity of Capital</t>
  </si>
  <si>
    <t>R</t>
  </si>
  <si>
    <t>C</t>
  </si>
  <si>
    <t>The rate at which capital produces returns on the investment that built it.</t>
  </si>
  <si>
    <t>Decay of Capital</t>
  </si>
  <si>
    <t>d</t>
  </si>
  <si>
    <t>Investment</t>
  </si>
  <si>
    <t>Productive Capital</t>
  </si>
  <si>
    <t>What produces value, productive capital is the physical capacity to produce  things of value, and is accumulated over time by investment, and  runs down over time</t>
  </si>
  <si>
    <t>It measure of  total goods and services produced and paid for per year, by  the productive capital at the rate of its productivity</t>
  </si>
  <si>
    <t>Economic Product (the returns on capital)</t>
  </si>
  <si>
    <t>I</t>
  </si>
  <si>
    <t>The funds of money set aside to be spent to build capital and produce a return both for the producer using the capital and the investor</t>
  </si>
  <si>
    <t>Returns on Investment</t>
  </si>
  <si>
    <t>r</t>
  </si>
  <si>
    <t>The Equations</t>
  </si>
  <si>
    <t>C1</t>
  </si>
  <si>
    <t>P1=C0*R0</t>
  </si>
  <si>
    <t>Last Year</t>
  </si>
  <si>
    <t>This Year</t>
  </si>
  <si>
    <t>P0</t>
  </si>
  <si>
    <t>P1</t>
  </si>
  <si>
    <t>C0</t>
  </si>
  <si>
    <t>R0</t>
  </si>
  <si>
    <t>R1</t>
  </si>
  <si>
    <t>I0</t>
  </si>
  <si>
    <t>I1</t>
  </si>
  <si>
    <t>C1=C0-C0*d+I</t>
  </si>
  <si>
    <t>Total Product is capital time capital productivity</t>
  </si>
  <si>
    <t>Total Capital is existing capital less decay plus investment</t>
  </si>
  <si>
    <t>Investment is returned by capital users with interest greater than the nominal interest available with no risk</t>
  </si>
  <si>
    <t>I0=I1+I0*r</t>
  </si>
  <si>
    <t>The rate at which capital wears out, assumed to be a constant</t>
  </si>
  <si>
    <t>Investors allow their money to be used by capitalists, and accept the added risk, on the condition that  they get a good return, better than nominal interest rate, assumed to be a constant</t>
  </si>
  <si>
    <t>year</t>
  </si>
  <si>
    <t>I1=0</t>
  </si>
  <si>
    <t>I1=I0+I0*r</t>
  </si>
  <si>
    <t>Investment builds capital, capital builds stuff...</t>
  </si>
  <si>
    <t>the model</t>
  </si>
  <si>
    <t>Run 1</t>
  </si>
  <si>
    <t>Run 2</t>
  </si>
  <si>
    <t>Run 3</t>
  </si>
  <si>
    <t xml:space="preserve">Modeling economic climax </t>
  </si>
  <si>
    <t>Run 1 (up to year 20)</t>
  </si>
  <si>
    <t>Run 2 (switch formula at year 21)</t>
  </si>
  <si>
    <t>Run 3 (switch formula at year 21)</t>
  </si>
  <si>
    <t>http://www.synapse9.com/issues/GrowthSwitch.xls</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</si>
</sst>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
    <numFmt numFmtId="169" formatCode="#,###."/>
    <numFmt numFmtId="170" formatCode="0.0%"/>
    <numFmt numFmtId="171" formatCode="[$-409]dddd\,\ mmmm\ dd\,\ yyyy"/>
    <numFmt numFmtId="172" formatCode="0.000"/>
    <numFmt numFmtId="173" formatCode="0.000%"/>
    <numFmt numFmtId="174" formatCode="&quot;$&quot;#,##0"/>
    <numFmt numFmtId="175" formatCode="&quot;$&quot;#,##0.00"/>
    <numFmt numFmtId="176" formatCode="0.0000000000"/>
    <numFmt numFmtId="177" formatCode="0.E+00"/>
  </numFmts>
  <fonts count="18">
    <font>
      <sz val="10"/>
      <name val="Arial"/>
      <family val="0"/>
    </font>
    <font>
      <sz val="8"/>
      <name val="Arial"/>
      <family val="0"/>
    </font>
    <font>
      <b/>
      <sz val="10"/>
      <name val="Arial"/>
      <family val="2"/>
    </font>
    <font>
      <u val="single"/>
      <sz val="10"/>
      <color indexed="12"/>
      <name val="Arial"/>
      <family val="0"/>
    </font>
    <font>
      <u val="single"/>
      <sz val="10"/>
      <color indexed="36"/>
      <name val="Arial"/>
      <family val="0"/>
    </font>
    <font>
      <sz val="10"/>
      <color indexed="12"/>
      <name val="Arial"/>
      <family val="2"/>
    </font>
    <font>
      <sz val="8"/>
      <name val="Tahoma"/>
      <family val="0"/>
    </font>
    <font>
      <b/>
      <sz val="8"/>
      <name val="Tahoma"/>
      <family val="0"/>
    </font>
    <font>
      <sz val="16"/>
      <name val="Arial"/>
      <family val="2"/>
    </font>
    <font>
      <i/>
      <sz val="10"/>
      <name val="Arial"/>
      <family val="2"/>
    </font>
    <font>
      <b/>
      <sz val="16"/>
      <name val="Arial"/>
      <family val="2"/>
    </font>
    <font>
      <b/>
      <sz val="12"/>
      <name val="Arial"/>
      <family val="2"/>
    </font>
    <font>
      <sz val="12"/>
      <name val="Arial"/>
      <family val="2"/>
    </font>
    <font>
      <sz val="4.75"/>
      <name val="Arial"/>
      <family val="0"/>
    </font>
    <font>
      <b/>
      <sz val="8.25"/>
      <name val="Arial"/>
      <family val="0"/>
    </font>
    <font>
      <u val="single"/>
      <sz val="10"/>
      <name val="Arial"/>
      <family val="2"/>
    </font>
    <font>
      <b/>
      <u val="single"/>
      <sz val="20"/>
      <name val="Arial"/>
      <family val="2"/>
    </font>
    <font>
      <b/>
      <sz val="8"/>
      <name val="Arial"/>
      <family val="2"/>
    </font>
  </fonts>
  <fills count="2">
    <fill>
      <patternFill/>
    </fill>
    <fill>
      <patternFill patternType="gray125"/>
    </fill>
  </fills>
  <borders count="12">
    <border>
      <left/>
      <right/>
      <top/>
      <bottom/>
      <diagonal/>
    </border>
    <border>
      <left>
        <color indexed="63"/>
      </left>
      <right style="thin"/>
      <top style="thin"/>
      <bottom style="thin"/>
    </border>
    <border>
      <left style="thin"/>
      <right style="thin"/>
      <top style="thin"/>
      <bottom style="thin"/>
    </border>
    <border>
      <left style="thin"/>
      <right>
        <color indexed="63"/>
      </right>
      <top style="thin"/>
      <bottom style="thin"/>
    </border>
    <border>
      <left>
        <color indexed="63"/>
      </left>
      <right style="thin"/>
      <top style="thin"/>
      <bottom>
        <color indexed="63"/>
      </bottom>
    </border>
    <border>
      <left style="thin"/>
      <right style="thin"/>
      <top style="thin"/>
      <bottom>
        <color indexed="63"/>
      </bottom>
    </border>
    <border>
      <left style="thin"/>
      <right style="thin"/>
      <top>
        <color indexed="63"/>
      </top>
      <bottom style="medium"/>
    </border>
    <border>
      <left style="thin"/>
      <right>
        <color indexed="63"/>
      </right>
      <top>
        <color indexed="63"/>
      </top>
      <bottom style="medium"/>
    </border>
    <border>
      <left style="thin"/>
      <right>
        <color indexed="63"/>
      </right>
      <top>
        <color indexed="63"/>
      </top>
      <bottom>
        <color indexed="63"/>
      </bottom>
    </border>
    <border>
      <left>
        <color indexed="63"/>
      </left>
      <right>
        <color indexed="63"/>
      </right>
      <top style="thin"/>
      <bottom style="thin"/>
    </border>
    <border>
      <left>
        <color indexed="63"/>
      </left>
      <right>
        <color indexed="63"/>
      </right>
      <top>
        <color indexed="63"/>
      </top>
      <bottom style="medium"/>
    </border>
    <border>
      <left>
        <color indexed="63"/>
      </left>
      <right style="thin"/>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56">
    <xf numFmtId="0" fontId="0" fillId="0" borderId="0" xfId="0" applyAlignment="1">
      <alignment/>
    </xf>
    <xf numFmtId="0" fontId="0" fillId="0" borderId="0" xfId="0" applyAlignment="1">
      <alignment horizontal="left" vertical="top" wrapText="1"/>
    </xf>
    <xf numFmtId="2" fontId="0" fillId="0" borderId="0" xfId="0" applyNumberFormat="1" applyAlignment="1">
      <alignment horizontal="right"/>
    </xf>
    <xf numFmtId="2" fontId="0" fillId="0" borderId="0" xfId="0" applyNumberFormat="1" applyAlignment="1">
      <alignment horizontal="right" vertical="top" wrapText="1"/>
    </xf>
    <xf numFmtId="0" fontId="3" fillId="0" borderId="0" xfId="20" applyAlignment="1">
      <alignment horizontal="left" vertical="top"/>
    </xf>
    <xf numFmtId="0" fontId="0" fillId="0" borderId="1" xfId="0" applyBorder="1" applyAlignment="1">
      <alignment horizontal="left" vertical="top"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4" xfId="0" applyBorder="1" applyAlignment="1">
      <alignment horizontal="left" vertical="top" wrapText="1"/>
    </xf>
    <xf numFmtId="0" fontId="0" fillId="0" borderId="5" xfId="0" applyBorder="1" applyAlignment="1">
      <alignment horizontal="left" vertical="top" wrapText="1"/>
    </xf>
    <xf numFmtId="0" fontId="2" fillId="0" borderId="6" xfId="0" applyFont="1" applyBorder="1" applyAlignment="1">
      <alignment/>
    </xf>
    <xf numFmtId="0" fontId="2" fillId="0" borderId="7" xfId="0" applyFont="1" applyBorder="1" applyAlignment="1">
      <alignment/>
    </xf>
    <xf numFmtId="3" fontId="0" fillId="0" borderId="2" xfId="0" applyNumberFormat="1" applyBorder="1" applyAlignment="1">
      <alignment horizontal="right" vertical="top" wrapText="1"/>
    </xf>
    <xf numFmtId="0" fontId="0" fillId="0" borderId="0" xfId="0" applyBorder="1" applyAlignment="1">
      <alignment horizontal="left" vertical="top" wrapText="1"/>
    </xf>
    <xf numFmtId="3" fontId="0" fillId="0" borderId="0" xfId="0" applyNumberFormat="1" applyBorder="1" applyAlignment="1">
      <alignment horizontal="right" vertical="top" wrapText="1"/>
    </xf>
    <xf numFmtId="2" fontId="0" fillId="0" borderId="0" xfId="0" applyNumberFormat="1" applyBorder="1" applyAlignment="1">
      <alignment horizontal="right" vertical="top" wrapText="1"/>
    </xf>
    <xf numFmtId="0" fontId="0" fillId="0" borderId="0" xfId="0" applyBorder="1" applyAlignment="1">
      <alignment/>
    </xf>
    <xf numFmtId="0" fontId="5" fillId="0" borderId="0" xfId="0" applyFont="1" applyAlignment="1">
      <alignment/>
    </xf>
    <xf numFmtId="0" fontId="0" fillId="0" borderId="0" xfId="0" applyAlignment="1">
      <alignment horizontal="left" vertical="top"/>
    </xf>
    <xf numFmtId="2" fontId="0" fillId="0" borderId="0" xfId="0" applyNumberFormat="1" applyAlignment="1">
      <alignment horizontal="left" vertical="top" wrapText="1"/>
    </xf>
    <xf numFmtId="14" fontId="0" fillId="0" borderId="0" xfId="0" applyNumberFormat="1" applyAlignment="1">
      <alignment horizontal="left" vertical="top" wrapText="1"/>
    </xf>
    <xf numFmtId="0" fontId="0" fillId="0" borderId="0" xfId="0" applyAlignment="1">
      <alignment horizontal="left"/>
    </xf>
    <xf numFmtId="10" fontId="0" fillId="0" borderId="0" xfId="0" applyNumberFormat="1" applyBorder="1" applyAlignment="1">
      <alignment horizontal="right" vertical="top" wrapText="1"/>
    </xf>
    <xf numFmtId="0" fontId="9" fillId="0" borderId="0" xfId="0" applyFont="1" applyAlignment="1">
      <alignment horizontal="left" vertical="top" wrapText="1"/>
    </xf>
    <xf numFmtId="2" fontId="0" fillId="0" borderId="0" xfId="0" applyNumberFormat="1" applyBorder="1" applyAlignment="1">
      <alignment horizontal="right"/>
    </xf>
    <xf numFmtId="2" fontId="0" fillId="0" borderId="0" xfId="0" applyNumberFormat="1" applyBorder="1" applyAlignment="1">
      <alignment horizontal="left" vertical="top"/>
    </xf>
    <xf numFmtId="0" fontId="0" fillId="0" borderId="8" xfId="0" applyBorder="1" applyAlignment="1">
      <alignment horizontal="left" vertical="top" wrapText="1"/>
    </xf>
    <xf numFmtId="3" fontId="0" fillId="0" borderId="2" xfId="0" applyNumberFormat="1" applyBorder="1" applyAlignment="1">
      <alignment horizontal="center" vertical="top" wrapText="1"/>
    </xf>
    <xf numFmtId="0" fontId="2" fillId="0" borderId="6" xfId="0" applyFont="1" applyBorder="1" applyAlignment="1">
      <alignment horizontal="center" wrapText="1"/>
    </xf>
    <xf numFmtId="0" fontId="2" fillId="0" borderId="0" xfId="0" applyFont="1" applyBorder="1" applyAlignment="1">
      <alignment/>
    </xf>
    <xf numFmtId="0" fontId="2" fillId="0" borderId="0" xfId="0" applyFont="1" applyBorder="1" applyAlignment="1">
      <alignment horizontal="right"/>
    </xf>
    <xf numFmtId="0" fontId="0" fillId="0" borderId="0" xfId="0" applyBorder="1" applyAlignment="1">
      <alignment horizontal="left"/>
    </xf>
    <xf numFmtId="175" fontId="0" fillId="0" borderId="0" xfId="0" applyNumberFormat="1" applyBorder="1" applyAlignment="1">
      <alignment horizontal="right" vertical="top" wrapText="1"/>
    </xf>
    <xf numFmtId="174" fontId="0" fillId="0" borderId="0" xfId="0" applyNumberFormat="1" applyBorder="1" applyAlignment="1">
      <alignment horizontal="right" vertical="top" wrapText="1"/>
    </xf>
    <xf numFmtId="3" fontId="0" fillId="0" borderId="0" xfId="0" applyNumberFormat="1" applyBorder="1" applyAlignment="1">
      <alignment horizontal="left" vertical="top" wrapText="1"/>
    </xf>
    <xf numFmtId="1" fontId="0" fillId="0" borderId="0" xfId="0" applyNumberFormat="1" applyBorder="1" applyAlignment="1">
      <alignment horizontal="right"/>
    </xf>
    <xf numFmtId="4" fontId="0" fillId="0" borderId="0" xfId="0" applyNumberFormat="1" applyBorder="1" applyAlignment="1">
      <alignment horizontal="right" vertical="top" wrapText="1"/>
    </xf>
    <xf numFmtId="1" fontId="0" fillId="0" borderId="0" xfId="0" applyNumberFormat="1" applyBorder="1" applyAlignment="1">
      <alignment horizontal="right" vertical="top" wrapText="1"/>
    </xf>
    <xf numFmtId="173" fontId="0" fillId="0" borderId="0" xfId="0" applyNumberFormat="1" applyBorder="1" applyAlignment="1">
      <alignment horizontal="left" vertical="top"/>
    </xf>
    <xf numFmtId="3" fontId="0" fillId="0" borderId="5" xfId="0" applyNumberFormat="1" applyBorder="1" applyAlignment="1">
      <alignment horizontal="right" vertical="top" wrapText="1"/>
    </xf>
    <xf numFmtId="0" fontId="0" fillId="0" borderId="0" xfId="0" applyAlignment="1">
      <alignment horizontal="center"/>
    </xf>
    <xf numFmtId="1" fontId="0" fillId="0" borderId="0" xfId="0" applyNumberFormat="1" applyAlignment="1">
      <alignment/>
    </xf>
    <xf numFmtId="0" fontId="0" fillId="0" borderId="1" xfId="0" applyBorder="1" applyAlignment="1">
      <alignment/>
    </xf>
    <xf numFmtId="0" fontId="0" fillId="0" borderId="2" xfId="0" applyFill="1" applyBorder="1" applyAlignment="1">
      <alignment horizontal="left" vertical="top" wrapText="1"/>
    </xf>
    <xf numFmtId="0" fontId="0" fillId="0" borderId="3" xfId="0" applyFill="1" applyBorder="1" applyAlignment="1">
      <alignment horizontal="left" vertical="top" wrapText="1"/>
    </xf>
    <xf numFmtId="0" fontId="0" fillId="0" borderId="3" xfId="0" applyBorder="1" applyAlignment="1">
      <alignment/>
    </xf>
    <xf numFmtId="0" fontId="15" fillId="0" borderId="0" xfId="0" applyFont="1" applyAlignment="1">
      <alignment/>
    </xf>
    <xf numFmtId="2" fontId="15" fillId="0" borderId="0" xfId="0" applyNumberFormat="1" applyFont="1" applyAlignment="1">
      <alignment horizontal="right"/>
    </xf>
    <xf numFmtId="2" fontId="0" fillId="0" borderId="9" xfId="0" applyNumberFormat="1" applyBorder="1" applyAlignment="1">
      <alignment horizontal="right"/>
    </xf>
    <xf numFmtId="0" fontId="0" fillId="0" borderId="9" xfId="0" applyBorder="1" applyAlignment="1">
      <alignment/>
    </xf>
    <xf numFmtId="0" fontId="10" fillId="0" borderId="7" xfId="0" applyFont="1" applyBorder="1" applyAlignment="1">
      <alignment wrapText="1"/>
    </xf>
    <xf numFmtId="0" fontId="10" fillId="0" borderId="10" xfId="0" applyFont="1" applyBorder="1" applyAlignment="1">
      <alignment wrapText="1"/>
    </xf>
    <xf numFmtId="0" fontId="10" fillId="0" borderId="11" xfId="0" applyFont="1" applyBorder="1" applyAlignment="1">
      <alignment wrapText="1"/>
    </xf>
    <xf numFmtId="0" fontId="11" fillId="0" borderId="0" xfId="0" applyFont="1" applyAlignment="1">
      <alignment/>
    </xf>
    <xf numFmtId="0" fontId="16" fillId="0" borderId="0" xfId="0" applyFont="1" applyAlignment="1">
      <alignment/>
    </xf>
    <xf numFmtId="0" fontId="3" fillId="0" borderId="0" xfId="20"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Model!$B$4</c:f>
              <c:strCache>
                <c:ptCount val="1"/>
                <c:pt idx="0">
                  <c:v>year</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val>
            <c:numRef>
              <c:f>Model!$B$5:$B$25</c:f>
              <c:numCache/>
            </c:numRef>
          </c:val>
          <c:smooth val="0"/>
        </c:ser>
        <c:ser>
          <c:idx val="1"/>
          <c:order val="1"/>
          <c:tx>
            <c:strRef>
              <c:f>Model!$C$4</c:f>
              <c:strCache>
                <c:ptCount val="1"/>
                <c:pt idx="0">
                  <c:v>P</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val>
            <c:numRef>
              <c:f>Model!$C$5:$C$25</c:f>
              <c:numCache/>
            </c:numRef>
          </c:val>
          <c:smooth val="0"/>
        </c:ser>
        <c:ser>
          <c:idx val="2"/>
          <c:order val="2"/>
          <c:tx>
            <c:strRef>
              <c:f>Model!$D$4</c:f>
              <c:strCache>
                <c:ptCount val="1"/>
                <c:pt idx="0">
                  <c:v>C</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val>
            <c:numRef>
              <c:f>Model!$D$5:$D$25</c:f>
              <c:numCache/>
            </c:numRef>
          </c:val>
          <c:smooth val="0"/>
        </c:ser>
        <c:ser>
          <c:idx val="3"/>
          <c:order val="3"/>
          <c:tx>
            <c:strRef>
              <c:f>Model!$E$4</c:f>
              <c:strCache>
                <c:ptCount val="1"/>
                <c:pt idx="0">
                  <c:v>I</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val>
            <c:numRef>
              <c:f>Model!$E$5:$E$25</c:f>
              <c:numCache/>
            </c:numRef>
          </c:val>
          <c:smooth val="0"/>
        </c:ser>
        <c:axId val="29059206"/>
        <c:axId val="60206263"/>
      </c:lineChart>
      <c:catAx>
        <c:axId val="29059206"/>
        <c:scaling>
          <c:orientation val="minMax"/>
        </c:scaling>
        <c:axPos val="b"/>
        <c:delete val="0"/>
        <c:numFmt formatCode="General" sourceLinked="1"/>
        <c:majorTickMark val="out"/>
        <c:minorTickMark val="none"/>
        <c:tickLblPos val="nextTo"/>
        <c:crossAx val="60206263"/>
        <c:crosses val="autoZero"/>
        <c:auto val="1"/>
        <c:lblOffset val="100"/>
        <c:noMultiLvlLbl val="0"/>
      </c:catAx>
      <c:valAx>
        <c:axId val="60206263"/>
        <c:scaling>
          <c:orientation val="minMax"/>
          <c:max val="10000"/>
        </c:scaling>
        <c:axPos val="l"/>
        <c:majorGridlines/>
        <c:delete val="0"/>
        <c:numFmt formatCode="General" sourceLinked="1"/>
        <c:majorTickMark val="out"/>
        <c:minorTickMark val="none"/>
        <c:tickLblPos val="nextTo"/>
        <c:crossAx val="29059206"/>
        <c:crossesAt val="1"/>
        <c:crossBetween val="between"/>
        <c:dispUnits/>
        <c:majorUnit val="2000"/>
      </c:valAx>
      <c:spPr>
        <a:solidFill>
          <a:srgbClr val="C0C0C0"/>
        </a:solidFill>
        <a:ln w="12700">
          <a:solidFill>
            <a:srgbClr val="808080"/>
          </a:solidFill>
        </a:ln>
      </c:spPr>
    </c:plotArea>
    <c:legend>
      <c:legendPos val="r"/>
      <c:layout/>
      <c:overlay val="0"/>
    </c:legend>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Model!$B$4</c:f>
              <c:strCache>
                <c:ptCount val="1"/>
                <c:pt idx="0">
                  <c:v>year</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val>
            <c:numRef>
              <c:f>Model!$B$5:$B$42</c:f>
              <c:numCache/>
            </c:numRef>
          </c:val>
          <c:smooth val="0"/>
        </c:ser>
        <c:ser>
          <c:idx val="1"/>
          <c:order val="1"/>
          <c:tx>
            <c:strRef>
              <c:f>Model!$C$4</c:f>
              <c:strCache>
                <c:ptCount val="1"/>
                <c:pt idx="0">
                  <c:v>P</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val>
            <c:numRef>
              <c:f>Model!$C$5:$C$42</c:f>
              <c:numCache/>
            </c:numRef>
          </c:val>
          <c:smooth val="0"/>
        </c:ser>
        <c:ser>
          <c:idx val="2"/>
          <c:order val="2"/>
          <c:tx>
            <c:strRef>
              <c:f>Model!$D$4</c:f>
              <c:strCache>
                <c:ptCount val="1"/>
                <c:pt idx="0">
                  <c:v>C</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val>
            <c:numRef>
              <c:f>Model!$D$5:$D$42</c:f>
              <c:numCache/>
            </c:numRef>
          </c:val>
          <c:smooth val="0"/>
        </c:ser>
        <c:ser>
          <c:idx val="3"/>
          <c:order val="3"/>
          <c:tx>
            <c:strRef>
              <c:f>Model!$E$4</c:f>
              <c:strCache>
                <c:ptCount val="1"/>
                <c:pt idx="0">
                  <c:v>I</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val>
            <c:numRef>
              <c:f>Model!$E$5:$E$42</c:f>
              <c:numCache/>
            </c:numRef>
          </c:val>
          <c:smooth val="0"/>
        </c:ser>
        <c:axId val="4985456"/>
        <c:axId val="44869105"/>
      </c:lineChart>
      <c:catAx>
        <c:axId val="4985456"/>
        <c:scaling>
          <c:orientation val="minMax"/>
        </c:scaling>
        <c:axPos val="b"/>
        <c:delete val="0"/>
        <c:numFmt formatCode="General" sourceLinked="1"/>
        <c:majorTickMark val="out"/>
        <c:minorTickMark val="none"/>
        <c:tickLblPos val="nextTo"/>
        <c:crossAx val="44869105"/>
        <c:crosses val="autoZero"/>
        <c:auto val="1"/>
        <c:lblOffset val="100"/>
        <c:noMultiLvlLbl val="0"/>
      </c:catAx>
      <c:valAx>
        <c:axId val="44869105"/>
        <c:scaling>
          <c:orientation val="minMax"/>
          <c:max val="10000"/>
        </c:scaling>
        <c:axPos val="l"/>
        <c:majorGridlines/>
        <c:delete val="0"/>
        <c:numFmt formatCode="General" sourceLinked="1"/>
        <c:majorTickMark val="out"/>
        <c:minorTickMark val="none"/>
        <c:tickLblPos val="nextTo"/>
        <c:crossAx val="4985456"/>
        <c:crossesAt val="1"/>
        <c:crossBetween val="between"/>
        <c:dispUnits/>
        <c:majorUnit val="2000"/>
      </c:valAx>
      <c:spPr>
        <a:solidFill>
          <a:srgbClr val="C0C0C0"/>
        </a:solidFill>
        <a:ln w="12700">
          <a:solidFill>
            <a:srgbClr val="808080"/>
          </a:solidFill>
        </a:ln>
      </c:spPr>
    </c:plotArea>
    <c:legend>
      <c:legendPos val="r"/>
      <c:layout/>
      <c:overlay val="0"/>
    </c:legend>
    <c:plotVisOnly val="1"/>
    <c:dispBlanksAs val="gap"/>
    <c:showDLblsOverMax val="0"/>
  </c:chart>
  <c:spPr>
    <a:ln w="3175">
      <a:noFill/>
    </a:ln>
  </c:spPr>
  <c:txPr>
    <a:bodyPr vert="horz" rot="0"/>
    <a:lstStyle/>
    <a:p>
      <a:pPr>
        <a:defRPr lang="en-US" cap="none" sz="4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25" b="1" i="0" u="none" baseline="0">
                <a:latin typeface="Arial"/>
                <a:ea typeface="Arial"/>
                <a:cs typeface="Arial"/>
              </a:rPr>
              <a:t>Stabalizing by Ending Investment Growth</a:t>
            </a:r>
          </a:p>
        </c:rich>
      </c:tx>
      <c:layout>
        <c:manualLayout>
          <c:xMode val="factor"/>
          <c:yMode val="factor"/>
          <c:x val="-0.0175"/>
          <c:y val="0.02325"/>
        </c:manualLayout>
      </c:layout>
      <c:spPr>
        <a:noFill/>
        <a:ln>
          <a:noFill/>
        </a:ln>
      </c:spPr>
    </c:title>
    <c:plotArea>
      <c:layout>
        <c:manualLayout>
          <c:xMode val="edge"/>
          <c:yMode val="edge"/>
          <c:x val="0.018"/>
          <c:y val="0.05675"/>
          <c:w val="0.893"/>
          <c:h val="0.92175"/>
        </c:manualLayout>
      </c:layout>
      <c:lineChart>
        <c:grouping val="standard"/>
        <c:varyColors val="0"/>
        <c:ser>
          <c:idx val="0"/>
          <c:order val="0"/>
          <c:tx>
            <c:strRef>
              <c:f>Model!$B$48</c:f>
              <c:strCache>
                <c:ptCount val="1"/>
                <c:pt idx="0">
                  <c:v>year</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val>
            <c:numRef>
              <c:f>Model!$B$49:$B$86</c:f>
              <c:numCache/>
            </c:numRef>
          </c:val>
          <c:smooth val="0"/>
        </c:ser>
        <c:ser>
          <c:idx val="1"/>
          <c:order val="1"/>
          <c:tx>
            <c:strRef>
              <c:f>Model!$C$48</c:f>
              <c:strCache>
                <c:ptCount val="1"/>
                <c:pt idx="0">
                  <c:v>P</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val>
            <c:numRef>
              <c:f>Model!$C$49:$C$86</c:f>
              <c:numCache/>
            </c:numRef>
          </c:val>
          <c:smooth val="0"/>
        </c:ser>
        <c:ser>
          <c:idx val="2"/>
          <c:order val="2"/>
          <c:tx>
            <c:strRef>
              <c:f>Model!$D$48</c:f>
              <c:strCache>
                <c:ptCount val="1"/>
                <c:pt idx="0">
                  <c:v>C</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val>
            <c:numRef>
              <c:f>Model!$D$49:$D$86</c:f>
              <c:numCache/>
            </c:numRef>
          </c:val>
          <c:smooth val="0"/>
        </c:ser>
        <c:ser>
          <c:idx val="3"/>
          <c:order val="3"/>
          <c:tx>
            <c:strRef>
              <c:f>Model!$E$48</c:f>
              <c:strCache>
                <c:ptCount val="1"/>
                <c:pt idx="0">
                  <c:v>I</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val>
            <c:numRef>
              <c:f>Model!$E$49:$E$86</c:f>
              <c:numCache/>
            </c:numRef>
          </c:val>
          <c:smooth val="0"/>
        </c:ser>
        <c:axId val="1168762"/>
        <c:axId val="10518859"/>
      </c:lineChart>
      <c:catAx>
        <c:axId val="1168762"/>
        <c:scaling>
          <c:orientation val="minMax"/>
        </c:scaling>
        <c:axPos val="b"/>
        <c:delete val="0"/>
        <c:numFmt formatCode="General" sourceLinked="1"/>
        <c:majorTickMark val="out"/>
        <c:minorTickMark val="none"/>
        <c:tickLblPos val="nextTo"/>
        <c:crossAx val="10518859"/>
        <c:crosses val="autoZero"/>
        <c:auto val="1"/>
        <c:lblOffset val="100"/>
        <c:noMultiLvlLbl val="0"/>
      </c:catAx>
      <c:valAx>
        <c:axId val="10518859"/>
        <c:scaling>
          <c:orientation val="minMax"/>
          <c:max val="30000"/>
        </c:scaling>
        <c:axPos val="l"/>
        <c:majorGridlines/>
        <c:delete val="0"/>
        <c:numFmt formatCode="General" sourceLinked="1"/>
        <c:majorTickMark val="out"/>
        <c:minorTickMark val="none"/>
        <c:tickLblPos val="nextTo"/>
        <c:crossAx val="1168762"/>
        <c:crossesAt val="1"/>
        <c:crossBetween val="between"/>
        <c:dispUnits/>
        <c:majorUnit val="2000"/>
      </c:valAx>
      <c:spPr>
        <a:solidFill>
          <a:srgbClr val="C0C0C0"/>
        </a:solidFill>
        <a:ln w="12700">
          <a:solidFill>
            <a:srgbClr val="808080"/>
          </a:solidFill>
        </a:ln>
      </c:spPr>
    </c:plotArea>
    <c:legend>
      <c:legendPos val="r"/>
      <c:layout>
        <c:manualLayout>
          <c:xMode val="edge"/>
          <c:yMode val="edge"/>
          <c:x val="0.9285"/>
          <c:y val="0.343"/>
        </c:manualLayout>
      </c:layout>
      <c:overlay val="0"/>
    </c:legend>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5</xdr:row>
      <xdr:rowOff>57150</xdr:rowOff>
    </xdr:from>
    <xdr:to>
      <xdr:col>4</xdr:col>
      <xdr:colOff>2771775</xdr:colOff>
      <xdr:row>12</xdr:row>
      <xdr:rowOff>76200</xdr:rowOff>
    </xdr:to>
    <xdr:sp>
      <xdr:nvSpPr>
        <xdr:cNvPr id="1" name="TextBox 6"/>
        <xdr:cNvSpPr txBox="1">
          <a:spLocks noChangeArrowheads="1"/>
        </xdr:cNvSpPr>
      </xdr:nvSpPr>
      <xdr:spPr>
        <a:xfrm>
          <a:off x="114300" y="1076325"/>
          <a:ext cx="6372225" cy="11525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600" b="1" i="0" u="none" baseline="0">
              <a:latin typeface="Arial"/>
              <a:ea typeface="Arial"/>
              <a:cs typeface="Arial"/>
            </a:rPr>
            <a:t>The Choices each begin with the same formula,  and show the result of choices to change the formula when the time comes:</a:t>
          </a:r>
          <a:r>
            <a:rPr lang="en-US" cap="none" sz="1000" b="0" i="0" u="none" baseline="0">
              <a:latin typeface="Arial"/>
              <a:ea typeface="Arial"/>
              <a:cs typeface="Arial"/>
            </a:rPr>
            <a:t>
- </a:t>
          </a:r>
          <a:r>
            <a:rPr lang="en-US" cap="none" sz="1200" b="0" i="0" u="none" baseline="0">
              <a:latin typeface="Arial"/>
              <a:ea typeface="Arial"/>
              <a:cs typeface="Arial"/>
            </a:rPr>
            <a:t>F</a:t>
          </a:r>
          <a:r>
            <a:rPr lang="en-US" cap="none" sz="1000" b="0" i="0" u="none" baseline="0">
              <a:latin typeface="Arial"/>
              <a:ea typeface="Arial"/>
              <a:cs typeface="Arial"/>
            </a:rPr>
            <a:t>or what to do after (1) a period of exponential growth, either (2) have investment fail and capital wind down, or (3) stabalize by not adding to investment.    </a:t>
          </a:r>
          <a:r>
            <a:rPr lang="en-US" cap="none" sz="1200" b="0" i="0" u="none" baseline="0">
              <a:latin typeface="Arial"/>
              <a:ea typeface="Arial"/>
              <a:cs typeface="Arial"/>
            </a:rPr>
            <a:t>E</a:t>
          </a:r>
          <a:r>
            <a:rPr lang="en-US" cap="none" sz="1000" b="0" i="0" u="none" baseline="0">
              <a:latin typeface="Arial"/>
              <a:ea typeface="Arial"/>
              <a:cs typeface="Arial"/>
            </a:rPr>
            <a:t>nding growth this way would not need to end Prosperity, but could stabalizes it.</a:t>
          </a:r>
        </a:p>
      </xdr:txBody>
    </xdr:sp>
    <xdr:clientData/>
  </xdr:twoCellAnchor>
  <xdr:twoCellAnchor>
    <xdr:from>
      <xdr:col>0</xdr:col>
      <xdr:colOff>123825</xdr:colOff>
      <xdr:row>30</xdr:row>
      <xdr:rowOff>152400</xdr:rowOff>
    </xdr:from>
    <xdr:to>
      <xdr:col>4</xdr:col>
      <xdr:colOff>3000375</xdr:colOff>
      <xdr:row>38</xdr:row>
      <xdr:rowOff>85725</xdr:rowOff>
    </xdr:to>
    <xdr:sp>
      <xdr:nvSpPr>
        <xdr:cNvPr id="2" name="TextBox 7"/>
        <xdr:cNvSpPr txBox="1">
          <a:spLocks noChangeArrowheads="1"/>
        </xdr:cNvSpPr>
      </xdr:nvSpPr>
      <xdr:spPr>
        <a:xfrm>
          <a:off x="123825" y="8305800"/>
          <a:ext cx="6591300" cy="1628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600" b="0" i="0" u="none" baseline="0">
              <a:latin typeface="Arial"/>
              <a:ea typeface="Arial"/>
              <a:cs typeface="Arial"/>
            </a:rPr>
            <a:t>Yes.... I'm I</a:t>
          </a:r>
          <a:r>
            <a:rPr lang="en-US" cap="none" sz="1200" b="1" i="0" u="none" baseline="0">
              <a:latin typeface="Arial"/>
              <a:ea typeface="Arial"/>
              <a:cs typeface="Arial"/>
            </a:rPr>
            <a:t>gnoring</a:t>
          </a:r>
          <a:r>
            <a:rPr lang="en-US" cap="none" sz="1000" b="0" i="0" u="none" baseline="0">
              <a:latin typeface="Arial"/>
              <a:ea typeface="Arial"/>
              <a:cs typeface="Arial"/>
            </a:rPr>
            <a:t> 
1)  the important differences between natural and man-made capital for this exercise - sticking with just the traditional modern economics type view of how the financial and physical world are connected.    
2) I'm also ignoring any limits of the earth or limits on productivity such as any complications of managing too much with too little knowledge, and assume there are no variations in rates of return for either capital or investment.
3) and ignoring people… oh well, </a:t>
          </a:r>
          <a:r>
            <a:rPr lang="en-US" cap="none" sz="1000" b="0" i="0" u="none" baseline="0">
              <a:latin typeface="Arial"/>
              <a:ea typeface="Arial"/>
              <a:cs typeface="Arial"/>
            </a:rPr>
            <a:t>must</a:t>
          </a:r>
          <a:r>
            <a:rPr lang="en-US" cap="none" sz="1000" b="0" i="0" u="none" baseline="0">
              <a:latin typeface="Arial"/>
              <a:ea typeface="Arial"/>
              <a:cs typeface="Arial"/>
            </a:rPr>
            <a:t> simplify, I'm leaving out the whole 'zero' sum normal economy of exchanging money for goods and services without the expectation of returns.   That normal circulation of money and services  is what powers everything else, and has dynamics many dynamics of its own, but in relation to growth is more the passive consumer of the agressively inventive and stimulating capital investment growth cycle.... or so I'd contend.</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123825</xdr:colOff>
      <xdr:row>11</xdr:row>
      <xdr:rowOff>47625</xdr:rowOff>
    </xdr:from>
    <xdr:to>
      <xdr:col>16</xdr:col>
      <xdr:colOff>209550</xdr:colOff>
      <xdr:row>22</xdr:row>
      <xdr:rowOff>66675</xdr:rowOff>
    </xdr:to>
    <xdr:graphicFrame>
      <xdr:nvGraphicFramePr>
        <xdr:cNvPr id="1" name="Chart 1"/>
        <xdr:cNvGraphicFramePr/>
      </xdr:nvGraphicFramePr>
      <xdr:xfrm>
        <a:off x="5924550" y="2105025"/>
        <a:ext cx="5124450" cy="1800225"/>
      </xdr:xfrm>
      <a:graphic>
        <a:graphicData uri="http://schemas.openxmlformats.org/drawingml/2006/chart">
          <c:chart xmlns:c="http://schemas.openxmlformats.org/drawingml/2006/chart" r:id="rId1"/>
        </a:graphicData>
      </a:graphic>
    </xdr:graphicFrame>
    <xdr:clientData/>
  </xdr:twoCellAnchor>
  <xdr:twoCellAnchor>
    <xdr:from>
      <xdr:col>9</xdr:col>
      <xdr:colOff>123825</xdr:colOff>
      <xdr:row>31</xdr:row>
      <xdr:rowOff>0</xdr:rowOff>
    </xdr:from>
    <xdr:to>
      <xdr:col>19</xdr:col>
      <xdr:colOff>704850</xdr:colOff>
      <xdr:row>42</xdr:row>
      <xdr:rowOff>19050</xdr:rowOff>
    </xdr:to>
    <xdr:graphicFrame>
      <xdr:nvGraphicFramePr>
        <xdr:cNvPr id="2" name="Chart 6"/>
        <xdr:cNvGraphicFramePr/>
      </xdr:nvGraphicFramePr>
      <xdr:xfrm>
        <a:off x="5924550" y="5457825"/>
        <a:ext cx="7448550" cy="1800225"/>
      </xdr:xfrm>
      <a:graphic>
        <a:graphicData uri="http://schemas.openxmlformats.org/drawingml/2006/chart">
          <c:chart xmlns:c="http://schemas.openxmlformats.org/drawingml/2006/chart" r:id="rId2"/>
        </a:graphicData>
      </a:graphic>
    </xdr:graphicFrame>
    <xdr:clientData/>
  </xdr:twoCellAnchor>
  <xdr:twoCellAnchor>
    <xdr:from>
      <xdr:col>9</xdr:col>
      <xdr:colOff>28575</xdr:colOff>
      <xdr:row>6</xdr:row>
      <xdr:rowOff>104775</xdr:rowOff>
    </xdr:from>
    <xdr:to>
      <xdr:col>20</xdr:col>
      <xdr:colOff>38100</xdr:colOff>
      <xdr:row>10</xdr:row>
      <xdr:rowOff>152400</xdr:rowOff>
    </xdr:to>
    <xdr:sp>
      <xdr:nvSpPr>
        <xdr:cNvPr id="3" name="TextBox 7"/>
        <xdr:cNvSpPr txBox="1">
          <a:spLocks noChangeArrowheads="1"/>
        </xdr:cNvSpPr>
      </xdr:nvSpPr>
      <xdr:spPr>
        <a:xfrm>
          <a:off x="5829300" y="1352550"/>
          <a:ext cx="7753350" cy="6953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latin typeface="Arial"/>
              <a:ea typeface="Arial"/>
              <a:cs typeface="Arial"/>
            </a:rPr>
            <a:t>Historic Normal Growth, 
Capital increases faster than it decays, Investment grows as a condition of supplying capital.
Using: Investment = Investment *(1+r)  [for first 20 periods of all 3 runs]</a:t>
          </a:r>
        </a:p>
      </xdr:txBody>
    </xdr:sp>
    <xdr:clientData/>
  </xdr:twoCellAnchor>
  <xdr:twoCellAnchor>
    <xdr:from>
      <xdr:col>9</xdr:col>
      <xdr:colOff>85725</xdr:colOff>
      <xdr:row>56</xdr:row>
      <xdr:rowOff>95250</xdr:rowOff>
    </xdr:from>
    <xdr:to>
      <xdr:col>19</xdr:col>
      <xdr:colOff>847725</xdr:colOff>
      <xdr:row>83</xdr:row>
      <xdr:rowOff>152400</xdr:rowOff>
    </xdr:to>
    <xdr:graphicFrame>
      <xdr:nvGraphicFramePr>
        <xdr:cNvPr id="4" name="Chart 11"/>
        <xdr:cNvGraphicFramePr/>
      </xdr:nvGraphicFramePr>
      <xdr:xfrm>
        <a:off x="5886450" y="9848850"/>
        <a:ext cx="7629525" cy="4429125"/>
      </xdr:xfrm>
      <a:graphic>
        <a:graphicData uri="http://schemas.openxmlformats.org/drawingml/2006/chart">
          <c:chart xmlns:c="http://schemas.openxmlformats.org/drawingml/2006/chart" r:id="rId3"/>
        </a:graphicData>
      </a:graphic>
    </xdr:graphicFrame>
    <xdr:clientData/>
  </xdr:twoCellAnchor>
  <xdr:twoCellAnchor>
    <xdr:from>
      <xdr:col>9</xdr:col>
      <xdr:colOff>28575</xdr:colOff>
      <xdr:row>26</xdr:row>
      <xdr:rowOff>9525</xdr:rowOff>
    </xdr:from>
    <xdr:to>
      <xdr:col>20</xdr:col>
      <xdr:colOff>38100</xdr:colOff>
      <xdr:row>30</xdr:row>
      <xdr:rowOff>57150</xdr:rowOff>
    </xdr:to>
    <xdr:sp>
      <xdr:nvSpPr>
        <xdr:cNvPr id="5" name="TextBox 15"/>
        <xdr:cNvSpPr txBox="1">
          <a:spLocks noChangeArrowheads="1"/>
        </xdr:cNvSpPr>
      </xdr:nvSpPr>
      <xdr:spPr>
        <a:xfrm>
          <a:off x="5829300" y="4657725"/>
          <a:ext cx="7753350" cy="6953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latin typeface="Arial"/>
              <a:ea typeface="Arial"/>
              <a:cs typeface="Arial"/>
            </a:rPr>
            <a:t>Interrupted Growth, 
Capital increases faster than it decays, Investment grows as a condition of supplying capital.
Using:   Investment = 0   [after 20 preiods]</a:t>
          </a:r>
        </a:p>
      </xdr:txBody>
    </xdr:sp>
    <xdr:clientData/>
  </xdr:twoCellAnchor>
  <xdr:twoCellAnchor>
    <xdr:from>
      <xdr:col>9</xdr:col>
      <xdr:colOff>28575</xdr:colOff>
      <xdr:row>52</xdr:row>
      <xdr:rowOff>47625</xdr:rowOff>
    </xdr:from>
    <xdr:to>
      <xdr:col>20</xdr:col>
      <xdr:colOff>38100</xdr:colOff>
      <xdr:row>56</xdr:row>
      <xdr:rowOff>95250</xdr:rowOff>
    </xdr:to>
    <xdr:sp>
      <xdr:nvSpPr>
        <xdr:cNvPr id="6" name="TextBox 16"/>
        <xdr:cNvSpPr txBox="1">
          <a:spLocks noChangeArrowheads="1"/>
        </xdr:cNvSpPr>
      </xdr:nvSpPr>
      <xdr:spPr>
        <a:xfrm>
          <a:off x="5829300" y="9153525"/>
          <a:ext cx="7753350" cy="6953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latin typeface="Arial"/>
              <a:ea typeface="Arial"/>
              <a:cs typeface="Arial"/>
            </a:rPr>
            <a:t>Sustainable Growth (an end of compounding investment)
Capital increases faster than it decays, Investment grows as a condition of supplying capital.
Using: after 20 periods,  Investment = Investment *(1+0)   (no increase, no decrease)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ynapse9.com/issues/GrowthSwitch.xls"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N50"/>
  <sheetViews>
    <sheetView tabSelected="1" view="pageBreakPreview" zoomScale="85" zoomScaleNormal="40" zoomScaleSheetLayoutView="85" workbookViewId="0" topLeftCell="A1">
      <selection activeCell="E5" sqref="E5"/>
    </sheetView>
  </sheetViews>
  <sheetFormatPr defaultColWidth="9.140625" defaultRowHeight="12.75"/>
  <cols>
    <col min="1" max="1" width="6.421875" style="0" customWidth="1"/>
    <col min="2" max="2" width="30.421875" style="0" customWidth="1"/>
    <col min="3" max="3" width="9.421875" style="2" customWidth="1"/>
    <col min="4" max="4" width="9.421875" style="0" customWidth="1"/>
    <col min="5" max="5" width="48.00390625" style="0" customWidth="1"/>
    <col min="6" max="6" width="8.140625" style="0" customWidth="1"/>
    <col min="7" max="7" width="8.57421875" style="2" customWidth="1"/>
    <col min="8" max="8" width="7.7109375" style="2" customWidth="1"/>
    <col min="9" max="9" width="8.28125" style="2" customWidth="1"/>
    <col min="10" max="10" width="16.421875" style="0" customWidth="1"/>
    <col min="11" max="11" width="21.8515625" style="0" customWidth="1"/>
    <col min="12" max="12" width="17.00390625" style="0" bestFit="1" customWidth="1"/>
    <col min="13" max="13" width="11.8515625" style="0" customWidth="1"/>
    <col min="14" max="14" width="8.00390625" style="21" customWidth="1"/>
  </cols>
  <sheetData>
    <row r="1" ht="12.75"/>
    <row r="2" spans="1:5" ht="29.25" customHeight="1">
      <c r="A2" s="54" t="s">
        <v>45</v>
      </c>
      <c r="B2" s="46"/>
      <c r="C2" s="47"/>
      <c r="D2" s="46"/>
      <c r="E2" s="46"/>
    </row>
    <row r="3" ht="12.75"/>
    <row r="4" ht="12.75">
      <c r="B4" s="55" t="s">
        <v>49</v>
      </c>
    </row>
    <row r="5" ht="12.75"/>
    <row r="6" ht="12.75"/>
    <row r="7" ht="12.75"/>
    <row r="8" ht="12.75"/>
    <row r="9" ht="12.75"/>
    <row r="10" ht="12.75"/>
    <row r="11" ht="12.75"/>
    <row r="12" ht="12.75"/>
    <row r="13" ht="12.75"/>
    <row r="14" ht="14.25" customHeight="1">
      <c r="C14" s="2" t="s">
        <v>41</v>
      </c>
    </row>
    <row r="15" spans="1:5" ht="30" customHeight="1" thickBot="1">
      <c r="A15" s="50" t="s">
        <v>40</v>
      </c>
      <c r="B15" s="51"/>
      <c r="C15" s="51"/>
      <c r="D15" s="51"/>
      <c r="E15" s="52"/>
    </row>
    <row r="16" ht="12.75">
      <c r="B16" s="13"/>
    </row>
    <row r="17" ht="4.5" customHeight="1"/>
    <row r="18" spans="1:14" ht="25.5" customHeight="1" thickBot="1">
      <c r="A18" s="10" t="s">
        <v>0</v>
      </c>
      <c r="B18" s="10" t="s">
        <v>1</v>
      </c>
      <c r="C18" s="28" t="s">
        <v>21</v>
      </c>
      <c r="D18" s="28" t="s">
        <v>22</v>
      </c>
      <c r="E18" s="11"/>
      <c r="F18" s="29"/>
      <c r="G18" s="30"/>
      <c r="H18" s="29"/>
      <c r="I18" s="30"/>
      <c r="J18" s="29"/>
      <c r="K18" s="29"/>
      <c r="L18" s="16"/>
      <c r="M18" s="16"/>
      <c r="N18" s="31"/>
    </row>
    <row r="19" spans="1:14" ht="12.75">
      <c r="A19" s="8"/>
      <c r="F19" s="13"/>
      <c r="G19" s="15"/>
      <c r="H19" s="15"/>
      <c r="I19" s="32"/>
      <c r="J19" s="13"/>
      <c r="K19" s="13"/>
      <c r="L19" s="33"/>
      <c r="M19" s="14"/>
      <c r="N19" s="34"/>
    </row>
    <row r="20" spans="1:14" ht="38.25">
      <c r="A20" s="42"/>
      <c r="B20" s="6" t="s">
        <v>13</v>
      </c>
      <c r="C20" s="27" t="s">
        <v>23</v>
      </c>
      <c r="D20" s="6" t="s">
        <v>24</v>
      </c>
      <c r="E20" s="7" t="s">
        <v>12</v>
      </c>
      <c r="F20" s="16"/>
      <c r="G20" s="15"/>
      <c r="H20" s="15"/>
      <c r="I20" s="32"/>
      <c r="J20" s="13"/>
      <c r="K20" s="13"/>
      <c r="L20" s="33"/>
      <c r="M20" s="14"/>
      <c r="N20" s="34"/>
    </row>
    <row r="21" spans="1:14" ht="52.5" customHeight="1">
      <c r="A21" s="42"/>
      <c r="B21" s="6" t="s">
        <v>10</v>
      </c>
      <c r="C21" s="27" t="s">
        <v>25</v>
      </c>
      <c r="D21" s="6" t="s">
        <v>19</v>
      </c>
      <c r="E21" s="7" t="s">
        <v>11</v>
      </c>
      <c r="F21" s="16"/>
      <c r="G21" s="15"/>
      <c r="H21" s="15"/>
      <c r="I21" s="32"/>
      <c r="J21" s="13"/>
      <c r="K21" s="13"/>
      <c r="L21" s="33"/>
      <c r="M21" s="14"/>
      <c r="N21" s="34"/>
    </row>
    <row r="22" spans="1:14" ht="25.5">
      <c r="A22" s="42"/>
      <c r="B22" s="6" t="s">
        <v>3</v>
      </c>
      <c r="C22" s="27" t="s">
        <v>26</v>
      </c>
      <c r="D22" s="6" t="s">
        <v>27</v>
      </c>
      <c r="E22" s="7" t="s">
        <v>6</v>
      </c>
      <c r="F22" s="16"/>
      <c r="G22" s="15"/>
      <c r="H22" s="15"/>
      <c r="I22" s="32"/>
      <c r="J22" s="13"/>
      <c r="K22" s="13"/>
      <c r="L22" s="33"/>
      <c r="M22" s="14"/>
      <c r="N22" s="34"/>
    </row>
    <row r="23" spans="1:14" ht="25.5">
      <c r="A23" s="42"/>
      <c r="B23" s="6" t="s">
        <v>7</v>
      </c>
      <c r="C23" s="27" t="s">
        <v>8</v>
      </c>
      <c r="D23" s="6"/>
      <c r="E23" s="7" t="s">
        <v>35</v>
      </c>
      <c r="F23" s="16"/>
      <c r="G23" s="15"/>
      <c r="H23" s="15"/>
      <c r="I23" s="32"/>
      <c r="J23" s="13"/>
      <c r="K23" s="13"/>
      <c r="L23" s="33"/>
      <c r="M23" s="14"/>
      <c r="N23" s="34"/>
    </row>
    <row r="24" spans="1:14" ht="42.75" customHeight="1">
      <c r="A24" s="42"/>
      <c r="B24" s="6" t="s">
        <v>9</v>
      </c>
      <c r="C24" s="27" t="s">
        <v>28</v>
      </c>
      <c r="D24" s="6" t="s">
        <v>29</v>
      </c>
      <c r="E24" s="7" t="s">
        <v>15</v>
      </c>
      <c r="F24" s="16"/>
      <c r="G24" s="15"/>
      <c r="H24" s="15"/>
      <c r="I24" s="32"/>
      <c r="J24" s="13"/>
      <c r="K24" s="13"/>
      <c r="L24" s="33"/>
      <c r="M24" s="14"/>
      <c r="N24" s="34"/>
    </row>
    <row r="25" spans="1:14" ht="55.5" customHeight="1">
      <c r="A25" s="5"/>
      <c r="B25" s="43" t="s">
        <v>16</v>
      </c>
      <c r="C25" s="27" t="s">
        <v>17</v>
      </c>
      <c r="D25" s="43"/>
      <c r="E25" s="44" t="s">
        <v>36</v>
      </c>
      <c r="F25" s="13"/>
      <c r="G25" s="35"/>
      <c r="H25" s="24"/>
      <c r="I25" s="36"/>
      <c r="J25" s="13"/>
      <c r="K25" s="13"/>
      <c r="L25" s="22"/>
      <c r="M25" s="14"/>
      <c r="N25" s="34"/>
    </row>
    <row r="26" spans="1:14" ht="12.75">
      <c r="A26" s="5"/>
      <c r="B26" s="45"/>
      <c r="C26" s="48"/>
      <c r="D26" s="49"/>
      <c r="E26" s="49"/>
      <c r="F26" s="13"/>
      <c r="G26" s="15"/>
      <c r="H26" s="15"/>
      <c r="I26" s="36"/>
      <c r="J26" s="13"/>
      <c r="K26" s="13"/>
      <c r="L26" s="14"/>
      <c r="M26" s="14"/>
      <c r="N26" s="34"/>
    </row>
    <row r="27" spans="1:14" ht="22.5" customHeight="1" thickBot="1">
      <c r="A27" s="10"/>
      <c r="B27" s="10" t="s">
        <v>18</v>
      </c>
      <c r="C27" s="28"/>
      <c r="D27" s="28"/>
      <c r="E27" s="11"/>
      <c r="F27" s="29"/>
      <c r="G27" s="15"/>
      <c r="H27" s="15"/>
      <c r="I27" s="36"/>
      <c r="J27" s="13"/>
      <c r="K27" s="13"/>
      <c r="L27" s="14"/>
      <c r="M27" s="16"/>
      <c r="N27" s="34"/>
    </row>
    <row r="28" spans="1:14" ht="29.25" customHeight="1">
      <c r="A28" s="5"/>
      <c r="B28" s="6" t="s">
        <v>20</v>
      </c>
      <c r="C28" s="12"/>
      <c r="D28" s="6"/>
      <c r="E28" s="7" t="s">
        <v>31</v>
      </c>
      <c r="F28" s="13"/>
      <c r="G28" s="35"/>
      <c r="H28" s="24"/>
      <c r="I28" s="14"/>
      <c r="J28" s="13"/>
      <c r="K28" s="13"/>
      <c r="L28" s="16"/>
      <c r="M28" s="16"/>
      <c r="N28" s="31"/>
    </row>
    <row r="29" spans="1:14" ht="28.5" customHeight="1">
      <c r="A29" s="5"/>
      <c r="B29" s="6" t="s">
        <v>30</v>
      </c>
      <c r="C29" s="12"/>
      <c r="D29" s="6"/>
      <c r="E29" s="7" t="s">
        <v>32</v>
      </c>
      <c r="F29" s="13"/>
      <c r="G29" s="35"/>
      <c r="H29" s="24"/>
      <c r="I29" s="14"/>
      <c r="J29" s="13"/>
      <c r="K29" s="13"/>
      <c r="L29" s="16"/>
      <c r="M29" s="16"/>
      <c r="N29" s="31"/>
    </row>
    <row r="30" spans="1:14" ht="27" customHeight="1">
      <c r="A30" s="8"/>
      <c r="B30" s="9" t="s">
        <v>34</v>
      </c>
      <c r="C30" s="39"/>
      <c r="D30" s="9"/>
      <c r="E30" s="7" t="s">
        <v>33</v>
      </c>
      <c r="F30" s="13"/>
      <c r="G30" s="13"/>
      <c r="H30" s="25"/>
      <c r="I30" s="37"/>
      <c r="J30" s="13"/>
      <c r="K30" s="13"/>
      <c r="L30" s="37"/>
      <c r="M30" s="16"/>
      <c r="N30" s="31"/>
    </row>
    <row r="31" spans="1:14" ht="42.75" customHeight="1">
      <c r="A31" s="13"/>
      <c r="B31" s="13"/>
      <c r="C31" s="14"/>
      <c r="D31" s="13"/>
      <c r="E31" s="16"/>
      <c r="F31" s="13"/>
      <c r="G31" s="38"/>
      <c r="H31" s="25"/>
      <c r="I31" s="14"/>
      <c r="J31" s="13"/>
      <c r="K31" s="13"/>
      <c r="L31" s="16"/>
      <c r="M31" s="16"/>
      <c r="N31" s="31"/>
    </row>
    <row r="32" spans="1:12" ht="12.75">
      <c r="A32" s="1"/>
      <c r="B32" s="13"/>
      <c r="C32" s="14"/>
      <c r="D32" s="13"/>
      <c r="E32" s="13"/>
      <c r="F32" s="13"/>
      <c r="H32" s="15"/>
      <c r="I32" s="22"/>
      <c r="J32" s="13"/>
      <c r="K32" s="13"/>
      <c r="L32" s="16"/>
    </row>
    <row r="33" spans="1:12" ht="12.75">
      <c r="A33" s="1"/>
      <c r="B33" s="13"/>
      <c r="C33" s="14"/>
      <c r="D33" s="13"/>
      <c r="E33" s="13"/>
      <c r="F33" s="13"/>
      <c r="H33" s="15"/>
      <c r="I33" s="22"/>
      <c r="J33" s="13"/>
      <c r="K33" s="13"/>
      <c r="L33" s="16"/>
    </row>
    <row r="34" spans="1:12" ht="12.75">
      <c r="A34" s="1"/>
      <c r="B34" s="13"/>
      <c r="C34" s="14"/>
      <c r="D34" s="13"/>
      <c r="E34" s="13"/>
      <c r="F34" s="13"/>
      <c r="G34" s="15"/>
      <c r="H34" s="15"/>
      <c r="I34" s="14"/>
      <c r="J34" s="13"/>
      <c r="K34" s="13"/>
      <c r="L34" s="16"/>
    </row>
    <row r="35" spans="1:12" ht="14.25" customHeight="1">
      <c r="A35" s="1"/>
      <c r="B35" s="13"/>
      <c r="C35" s="14"/>
      <c r="D35" s="13"/>
      <c r="E35" s="13"/>
      <c r="F35" s="13"/>
      <c r="G35" s="14"/>
      <c r="H35" s="15"/>
      <c r="I35" s="14"/>
      <c r="J35" s="13"/>
      <c r="K35" s="13"/>
      <c r="L35" s="16"/>
    </row>
    <row r="36" spans="1:11" ht="12.75">
      <c r="A36" s="1"/>
      <c r="B36" s="1"/>
      <c r="C36" s="17"/>
      <c r="E36" s="1"/>
      <c r="F36" s="1"/>
      <c r="G36" s="3"/>
      <c r="H36" s="3"/>
      <c r="I36" s="1"/>
      <c r="J36" s="1"/>
      <c r="K36" s="1"/>
    </row>
    <row r="37" spans="1:11" ht="12.75">
      <c r="A37" s="1"/>
      <c r="B37" s="17"/>
      <c r="C37" s="17"/>
      <c r="E37" s="1"/>
      <c r="F37" s="1"/>
      <c r="G37" s="3"/>
      <c r="H37" s="3"/>
      <c r="I37" s="1"/>
      <c r="J37" s="1"/>
      <c r="K37" s="1"/>
    </row>
    <row r="38" spans="1:11" ht="12.75">
      <c r="A38" s="1"/>
      <c r="B38" s="17"/>
      <c r="C38" s="17"/>
      <c r="E38" s="1"/>
      <c r="F38" s="1"/>
      <c r="G38" s="3"/>
      <c r="H38" s="3"/>
      <c r="I38" s="1"/>
      <c r="J38" s="1"/>
      <c r="K38" s="1"/>
    </row>
    <row r="39" spans="1:11" ht="12.75">
      <c r="A39" s="1"/>
      <c r="B39" s="17"/>
      <c r="C39" s="17"/>
      <c r="E39" s="1"/>
      <c r="F39" s="1"/>
      <c r="G39" s="3"/>
      <c r="H39" s="3"/>
      <c r="I39" s="1"/>
      <c r="J39" s="1"/>
      <c r="K39" s="1"/>
    </row>
    <row r="40" spans="1:11" ht="12.75">
      <c r="A40" s="1"/>
      <c r="B40" s="23"/>
      <c r="C40" s="3"/>
      <c r="D40" s="1"/>
      <c r="E40" s="1"/>
      <c r="F40" s="1"/>
      <c r="G40" s="3"/>
      <c r="H40" s="3"/>
      <c r="I40" s="3"/>
      <c r="J40" s="1"/>
      <c r="K40" s="1"/>
    </row>
    <row r="41" spans="1:11" ht="12.75">
      <c r="A41" s="1"/>
      <c r="B41" s="4"/>
      <c r="C41" s="3"/>
      <c r="D41" s="1"/>
      <c r="E41" s="1"/>
      <c r="F41" s="1"/>
      <c r="G41" s="3"/>
      <c r="H41" s="3"/>
      <c r="I41" s="3"/>
      <c r="J41" s="1"/>
      <c r="K41" s="1"/>
    </row>
    <row r="42" spans="1:11" ht="12.75">
      <c r="A42" s="1"/>
      <c r="B42" s="4"/>
      <c r="C42" s="3"/>
      <c r="D42" s="1"/>
      <c r="E42" s="1"/>
      <c r="F42" s="1"/>
      <c r="G42" s="3"/>
      <c r="H42" s="3"/>
      <c r="I42" s="3"/>
      <c r="J42" s="1"/>
      <c r="K42" s="1"/>
    </row>
    <row r="43" spans="1:11" ht="12.75">
      <c r="A43" s="1"/>
      <c r="C43" s="3"/>
      <c r="D43" s="1"/>
      <c r="E43" s="1"/>
      <c r="F43" s="1"/>
      <c r="G43" s="3"/>
      <c r="H43" s="3"/>
      <c r="I43" s="3"/>
      <c r="J43" s="1"/>
      <c r="K43" s="1"/>
    </row>
    <row r="44" spans="1:11" ht="12.75">
      <c r="A44" s="1"/>
      <c r="B44" s="1"/>
      <c r="C44" s="3"/>
      <c r="D44" s="1"/>
      <c r="E44" s="1"/>
      <c r="F44" s="1"/>
      <c r="G44" s="3"/>
      <c r="H44" s="3"/>
      <c r="I44" s="3"/>
      <c r="J44" s="1"/>
      <c r="K44" s="1"/>
    </row>
    <row r="45" spans="1:11" ht="12.75">
      <c r="A45" s="1"/>
      <c r="B45" s="1"/>
      <c r="E45" s="1"/>
      <c r="F45" s="1"/>
      <c r="G45" s="3"/>
      <c r="H45" s="3"/>
      <c r="I45" s="3"/>
      <c r="J45" s="1"/>
      <c r="K45" s="1"/>
    </row>
    <row r="46" spans="1:11" ht="12.75">
      <c r="A46" s="1"/>
      <c r="B46" s="19"/>
      <c r="C46" s="1"/>
      <c r="E46" s="1"/>
      <c r="F46" s="1"/>
      <c r="G46" s="3"/>
      <c r="H46" s="3"/>
      <c r="I46" s="3"/>
      <c r="J46" s="1"/>
      <c r="K46" s="1"/>
    </row>
    <row r="47" spans="1:11" ht="12.75">
      <c r="A47" s="1"/>
      <c r="B47" s="20"/>
      <c r="C47" s="18"/>
      <c r="E47" s="1"/>
      <c r="F47" s="1"/>
      <c r="G47" s="3"/>
      <c r="H47" s="3"/>
      <c r="I47" s="3"/>
      <c r="J47" s="1"/>
      <c r="K47" s="1"/>
    </row>
    <row r="48" spans="1:11" ht="12.75">
      <c r="A48" s="1"/>
      <c r="B48" s="20"/>
      <c r="C48" s="18"/>
      <c r="D48" s="1"/>
      <c r="E48" s="1"/>
      <c r="F48" s="1"/>
      <c r="G48" s="3"/>
      <c r="H48" s="3"/>
      <c r="I48" s="3"/>
      <c r="J48" s="1"/>
      <c r="K48" s="1"/>
    </row>
    <row r="49" spans="1:11" ht="12.75">
      <c r="A49" s="1"/>
      <c r="B49" s="1"/>
      <c r="C49" s="3"/>
      <c r="D49" s="1"/>
      <c r="E49" s="1"/>
      <c r="F49" s="1"/>
      <c r="G49" s="3"/>
      <c r="H49" s="3"/>
      <c r="I49" s="3"/>
      <c r="J49" s="1"/>
      <c r="K49" s="1"/>
    </row>
    <row r="50" spans="1:11" ht="12.75">
      <c r="A50" s="1"/>
      <c r="B50" s="1"/>
      <c r="C50" s="3"/>
      <c r="D50" s="1"/>
      <c r="E50" s="1"/>
      <c r="F50" s="1"/>
      <c r="G50" s="3"/>
      <c r="H50" s="3"/>
      <c r="I50" s="3"/>
      <c r="J50" s="1"/>
      <c r="K50" s="1"/>
    </row>
    <row r="51" ht="12.75"/>
    <row r="52" ht="12.75"/>
  </sheetData>
  <mergeCells count="1">
    <mergeCell ref="A15:E15"/>
  </mergeCells>
  <hyperlinks>
    <hyperlink ref="B4" r:id="rId1" display="http://www.synapse9.com/issues/GrowthSwitch.xls"/>
  </hyperlinks>
  <printOptions/>
  <pageMargins left="0.75" right="0.58" top="0.52" bottom="0.84" header="0.5" footer="0.5"/>
  <pageSetup fitToHeight="1" fitToWidth="1" horizontalDpi="1200" verticalDpi="1200" orientation="portrait" scale="89" r:id="rId5"/>
  <headerFooter alignWithMargins="0">
    <oddFooter>&amp;L&amp;F&amp;Cphil henshaw&amp;R&amp;D</oddFooter>
  </headerFooter>
  <drawing r:id="rId4"/>
  <legacyDrawing r:id="rId3"/>
</worksheet>
</file>

<file path=xl/worksheets/sheet2.xml><?xml version="1.0" encoding="utf-8"?>
<worksheet xmlns="http://schemas.openxmlformats.org/spreadsheetml/2006/main" xmlns:r="http://schemas.openxmlformats.org/officeDocument/2006/relationships">
  <dimension ref="B1:M86"/>
  <sheetViews>
    <sheetView view="pageBreakPreview" zoomScale="85" zoomScaleNormal="85" zoomScaleSheetLayoutView="85" workbookViewId="0" topLeftCell="A1">
      <selection activeCell="B47" sqref="B47"/>
    </sheetView>
  </sheetViews>
  <sheetFormatPr defaultColWidth="9.140625" defaultRowHeight="12.75"/>
  <cols>
    <col min="3" max="3" width="10.00390625" style="0" customWidth="1"/>
    <col min="4" max="4" width="13.00390625" style="0" customWidth="1"/>
    <col min="11" max="11" width="13.00390625" style="0" customWidth="1"/>
    <col min="12" max="12" width="13.421875" style="0" customWidth="1"/>
    <col min="13" max="13" width="12.57421875" style="0" customWidth="1"/>
    <col min="20" max="20" width="13.140625" style="0" customWidth="1"/>
  </cols>
  <sheetData>
    <row r="1" spans="2:7" ht="21.75" customHeight="1">
      <c r="B1" s="53" t="s">
        <v>46</v>
      </c>
      <c r="F1" s="1"/>
      <c r="G1" s="1"/>
    </row>
    <row r="2" ht="23.25" customHeight="1">
      <c r="B2" s="53" t="s">
        <v>47</v>
      </c>
    </row>
    <row r="4" spans="2:8" ht="12.75">
      <c r="B4" t="s">
        <v>37</v>
      </c>
      <c r="C4" s="40" t="s">
        <v>2</v>
      </c>
      <c r="D4" s="40" t="s">
        <v>5</v>
      </c>
      <c r="E4" s="40" t="s">
        <v>14</v>
      </c>
      <c r="F4" s="40" t="s">
        <v>17</v>
      </c>
      <c r="G4" s="40" t="s">
        <v>4</v>
      </c>
      <c r="H4" s="40" t="s">
        <v>8</v>
      </c>
    </row>
    <row r="5" spans="2:13" ht="15" customHeight="1">
      <c r="B5">
        <v>0</v>
      </c>
      <c r="C5" s="41">
        <f aca="true" t="shared" si="0" ref="C5:C27">D5*G5</f>
        <v>5</v>
      </c>
      <c r="D5" s="41">
        <v>10</v>
      </c>
      <c r="E5" s="41">
        <v>1</v>
      </c>
      <c r="F5">
        <v>0.5</v>
      </c>
      <c r="G5">
        <v>0.5</v>
      </c>
      <c r="H5">
        <v>0.1</v>
      </c>
      <c r="J5" t="s">
        <v>42</v>
      </c>
      <c r="K5" s="1" t="s">
        <v>20</v>
      </c>
      <c r="L5" s="1" t="s">
        <v>30</v>
      </c>
      <c r="M5" s="26" t="s">
        <v>39</v>
      </c>
    </row>
    <row r="6" spans="2:8" ht="12.75">
      <c r="B6">
        <f>B5+1</f>
        <v>1</v>
      </c>
      <c r="C6" s="41">
        <f t="shared" si="0"/>
        <v>5</v>
      </c>
      <c r="D6" s="41">
        <f aca="true" t="shared" si="1" ref="D6:D27">D5-D5*H5+E5</f>
        <v>10</v>
      </c>
      <c r="E6" s="41">
        <f>E5+E5*F5</f>
        <v>1.5</v>
      </c>
      <c r="F6">
        <f>F5</f>
        <v>0.5</v>
      </c>
      <c r="G6">
        <f>G5</f>
        <v>0.5</v>
      </c>
      <c r="H6">
        <f>H5</f>
        <v>0.1</v>
      </c>
    </row>
    <row r="7" spans="2:8" ht="12.75">
      <c r="B7">
        <f aca="true" t="shared" si="2" ref="B7:B42">B6+1</f>
        <v>2</v>
      </c>
      <c r="C7" s="41">
        <f t="shared" si="0"/>
        <v>5.25</v>
      </c>
      <c r="D7" s="41">
        <f t="shared" si="1"/>
        <v>10.5</v>
      </c>
      <c r="E7" s="41">
        <f aca="true" t="shared" si="3" ref="E7:E25">E6+E6*F6</f>
        <v>2.25</v>
      </c>
      <c r="F7">
        <f aca="true" t="shared" si="4" ref="F7:F25">F6</f>
        <v>0.5</v>
      </c>
      <c r="G7">
        <f aca="true" t="shared" si="5" ref="G7:G25">G6</f>
        <v>0.5</v>
      </c>
      <c r="H7">
        <f aca="true" t="shared" si="6" ref="H7:H25">H6</f>
        <v>0.1</v>
      </c>
    </row>
    <row r="8" spans="2:8" ht="12.75">
      <c r="B8">
        <f t="shared" si="2"/>
        <v>3</v>
      </c>
      <c r="C8" s="41">
        <f t="shared" si="0"/>
        <v>5.85</v>
      </c>
      <c r="D8" s="41">
        <f t="shared" si="1"/>
        <v>11.7</v>
      </c>
      <c r="E8" s="41">
        <f t="shared" si="3"/>
        <v>3.375</v>
      </c>
      <c r="F8">
        <f t="shared" si="4"/>
        <v>0.5</v>
      </c>
      <c r="G8">
        <f t="shared" si="5"/>
        <v>0.5</v>
      </c>
      <c r="H8">
        <f t="shared" si="6"/>
        <v>0.1</v>
      </c>
    </row>
    <row r="9" spans="2:8" ht="12.75">
      <c r="B9">
        <f t="shared" si="2"/>
        <v>4</v>
      </c>
      <c r="C9" s="41">
        <f t="shared" si="0"/>
        <v>6.9525</v>
      </c>
      <c r="D9" s="41">
        <f t="shared" si="1"/>
        <v>13.905</v>
      </c>
      <c r="E9" s="41">
        <f t="shared" si="3"/>
        <v>5.0625</v>
      </c>
      <c r="F9">
        <f t="shared" si="4"/>
        <v>0.5</v>
      </c>
      <c r="G9">
        <f t="shared" si="5"/>
        <v>0.5</v>
      </c>
      <c r="H9">
        <f t="shared" si="6"/>
        <v>0.1</v>
      </c>
    </row>
    <row r="10" spans="2:8" ht="12.75">
      <c r="B10">
        <f t="shared" si="2"/>
        <v>5</v>
      </c>
      <c r="C10" s="41">
        <f t="shared" si="0"/>
        <v>8.788499999999999</v>
      </c>
      <c r="D10" s="41">
        <f t="shared" si="1"/>
        <v>17.576999999999998</v>
      </c>
      <c r="E10" s="41">
        <f t="shared" si="3"/>
        <v>7.59375</v>
      </c>
      <c r="F10">
        <f t="shared" si="4"/>
        <v>0.5</v>
      </c>
      <c r="G10">
        <f t="shared" si="5"/>
        <v>0.5</v>
      </c>
      <c r="H10">
        <f t="shared" si="6"/>
        <v>0.1</v>
      </c>
    </row>
    <row r="11" spans="2:8" ht="12.75">
      <c r="B11">
        <f t="shared" si="2"/>
        <v>6</v>
      </c>
      <c r="C11" s="41">
        <f t="shared" si="0"/>
        <v>11.706525</v>
      </c>
      <c r="D11" s="41">
        <f t="shared" si="1"/>
        <v>23.41305</v>
      </c>
      <c r="E11" s="41">
        <f t="shared" si="3"/>
        <v>11.390625</v>
      </c>
      <c r="F11">
        <f t="shared" si="4"/>
        <v>0.5</v>
      </c>
      <c r="G11">
        <f t="shared" si="5"/>
        <v>0.5</v>
      </c>
      <c r="H11">
        <f t="shared" si="6"/>
        <v>0.1</v>
      </c>
    </row>
    <row r="12" spans="2:8" ht="12.75">
      <c r="B12">
        <f t="shared" si="2"/>
        <v>7</v>
      </c>
      <c r="C12" s="41">
        <f t="shared" si="0"/>
        <v>16.231185</v>
      </c>
      <c r="D12" s="41">
        <f t="shared" si="1"/>
        <v>32.46237</v>
      </c>
      <c r="E12" s="41">
        <f t="shared" si="3"/>
        <v>17.0859375</v>
      </c>
      <c r="F12">
        <f t="shared" si="4"/>
        <v>0.5</v>
      </c>
      <c r="G12">
        <f t="shared" si="5"/>
        <v>0.5</v>
      </c>
      <c r="H12">
        <f t="shared" si="6"/>
        <v>0.1</v>
      </c>
    </row>
    <row r="13" spans="2:8" ht="12.75">
      <c r="B13">
        <f t="shared" si="2"/>
        <v>8</v>
      </c>
      <c r="C13" s="41">
        <f t="shared" si="0"/>
        <v>23.15103525</v>
      </c>
      <c r="D13" s="41">
        <f t="shared" si="1"/>
        <v>46.3020705</v>
      </c>
      <c r="E13" s="41">
        <f t="shared" si="3"/>
        <v>25.62890625</v>
      </c>
      <c r="F13">
        <f t="shared" si="4"/>
        <v>0.5</v>
      </c>
      <c r="G13">
        <f t="shared" si="5"/>
        <v>0.5</v>
      </c>
      <c r="H13">
        <f t="shared" si="6"/>
        <v>0.1</v>
      </c>
    </row>
    <row r="14" spans="2:8" ht="12.75">
      <c r="B14">
        <f t="shared" si="2"/>
        <v>9</v>
      </c>
      <c r="C14" s="41">
        <f t="shared" si="0"/>
        <v>33.650384849999995</v>
      </c>
      <c r="D14" s="41">
        <f t="shared" si="1"/>
        <v>67.30076969999999</v>
      </c>
      <c r="E14" s="41">
        <f t="shared" si="3"/>
        <v>38.443359375</v>
      </c>
      <c r="F14">
        <f t="shared" si="4"/>
        <v>0.5</v>
      </c>
      <c r="G14">
        <f t="shared" si="5"/>
        <v>0.5</v>
      </c>
      <c r="H14">
        <f t="shared" si="6"/>
        <v>0.1</v>
      </c>
    </row>
    <row r="15" spans="2:8" ht="12.75">
      <c r="B15">
        <f t="shared" si="2"/>
        <v>10</v>
      </c>
      <c r="C15" s="41">
        <f t="shared" si="0"/>
        <v>49.507026052499995</v>
      </c>
      <c r="D15" s="41">
        <f t="shared" si="1"/>
        <v>99.01405210499999</v>
      </c>
      <c r="E15" s="41">
        <f t="shared" si="3"/>
        <v>57.6650390625</v>
      </c>
      <c r="F15">
        <f t="shared" si="4"/>
        <v>0.5</v>
      </c>
      <c r="G15">
        <f t="shared" si="5"/>
        <v>0.5</v>
      </c>
      <c r="H15">
        <f t="shared" si="6"/>
        <v>0.1</v>
      </c>
    </row>
    <row r="16" spans="2:8" ht="12.75">
      <c r="B16">
        <f t="shared" si="2"/>
        <v>11</v>
      </c>
      <c r="C16" s="41">
        <f t="shared" si="0"/>
        <v>73.3888429785</v>
      </c>
      <c r="D16" s="41">
        <f t="shared" si="1"/>
        <v>146.777685957</v>
      </c>
      <c r="E16" s="41">
        <f t="shared" si="3"/>
        <v>86.49755859375</v>
      </c>
      <c r="F16">
        <f t="shared" si="4"/>
        <v>0.5</v>
      </c>
      <c r="G16">
        <f t="shared" si="5"/>
        <v>0.5</v>
      </c>
      <c r="H16">
        <f t="shared" si="6"/>
        <v>0.1</v>
      </c>
    </row>
    <row r="17" spans="2:8" ht="12.75">
      <c r="B17">
        <f t="shared" si="2"/>
        <v>12</v>
      </c>
      <c r="C17" s="41">
        <f t="shared" si="0"/>
        <v>109.298737977525</v>
      </c>
      <c r="D17" s="41">
        <f t="shared" si="1"/>
        <v>218.59747595505</v>
      </c>
      <c r="E17" s="41">
        <f t="shared" si="3"/>
        <v>129.746337890625</v>
      </c>
      <c r="F17">
        <f t="shared" si="4"/>
        <v>0.5</v>
      </c>
      <c r="G17">
        <f t="shared" si="5"/>
        <v>0.5</v>
      </c>
      <c r="H17">
        <f t="shared" si="6"/>
        <v>0.1</v>
      </c>
    </row>
    <row r="18" spans="2:8" ht="12.75">
      <c r="B18">
        <f t="shared" si="2"/>
        <v>13</v>
      </c>
      <c r="C18" s="41">
        <f t="shared" si="0"/>
        <v>163.242033125085</v>
      </c>
      <c r="D18" s="41">
        <f t="shared" si="1"/>
        <v>326.48406625017</v>
      </c>
      <c r="E18" s="41">
        <f t="shared" si="3"/>
        <v>194.6195068359375</v>
      </c>
      <c r="F18">
        <f t="shared" si="4"/>
        <v>0.5</v>
      </c>
      <c r="G18">
        <f t="shared" si="5"/>
        <v>0.5</v>
      </c>
      <c r="H18">
        <f t="shared" si="6"/>
        <v>0.1</v>
      </c>
    </row>
    <row r="19" spans="2:8" ht="12.75">
      <c r="B19">
        <f t="shared" si="2"/>
        <v>14</v>
      </c>
      <c r="C19" s="41">
        <f t="shared" si="0"/>
        <v>244.22758323054524</v>
      </c>
      <c r="D19" s="41">
        <f t="shared" si="1"/>
        <v>488.45516646109047</v>
      </c>
      <c r="E19" s="41">
        <f t="shared" si="3"/>
        <v>291.92926025390625</v>
      </c>
      <c r="F19">
        <f t="shared" si="4"/>
        <v>0.5</v>
      </c>
      <c r="G19">
        <f t="shared" si="5"/>
        <v>0.5</v>
      </c>
      <c r="H19">
        <f t="shared" si="6"/>
        <v>0.1</v>
      </c>
    </row>
    <row r="20" spans="2:8" ht="12.75">
      <c r="B20">
        <f t="shared" si="2"/>
        <v>15</v>
      </c>
      <c r="C20" s="41">
        <f t="shared" si="0"/>
        <v>365.7694550344438</v>
      </c>
      <c r="D20" s="41">
        <f t="shared" si="1"/>
        <v>731.5389100688876</v>
      </c>
      <c r="E20" s="41">
        <f t="shared" si="3"/>
        <v>437.8938903808594</v>
      </c>
      <c r="F20">
        <f t="shared" si="4"/>
        <v>0.5</v>
      </c>
      <c r="G20">
        <f t="shared" si="5"/>
        <v>0.5</v>
      </c>
      <c r="H20">
        <f t="shared" si="6"/>
        <v>0.1</v>
      </c>
    </row>
    <row r="21" spans="2:8" ht="12.75">
      <c r="B21">
        <f t="shared" si="2"/>
        <v>16</v>
      </c>
      <c r="C21" s="41">
        <f t="shared" si="0"/>
        <v>548.139454721429</v>
      </c>
      <c r="D21" s="41">
        <f t="shared" si="1"/>
        <v>1096.278909442858</v>
      </c>
      <c r="E21" s="41">
        <f t="shared" si="3"/>
        <v>656.8408355712891</v>
      </c>
      <c r="F21">
        <f t="shared" si="4"/>
        <v>0.5</v>
      </c>
      <c r="G21">
        <f t="shared" si="5"/>
        <v>0.5</v>
      </c>
      <c r="H21">
        <f t="shared" si="6"/>
        <v>0.1</v>
      </c>
    </row>
    <row r="22" spans="2:8" ht="12.75">
      <c r="B22">
        <f t="shared" si="2"/>
        <v>17</v>
      </c>
      <c r="C22" s="41">
        <f t="shared" si="0"/>
        <v>821.7459270349307</v>
      </c>
      <c r="D22" s="41">
        <f t="shared" si="1"/>
        <v>1643.4918540698613</v>
      </c>
      <c r="E22" s="41">
        <f t="shared" si="3"/>
        <v>985.2612533569336</v>
      </c>
      <c r="F22">
        <f t="shared" si="4"/>
        <v>0.5</v>
      </c>
      <c r="G22">
        <f t="shared" si="5"/>
        <v>0.5</v>
      </c>
      <c r="H22">
        <f t="shared" si="6"/>
        <v>0.1</v>
      </c>
    </row>
    <row r="23" spans="2:8" ht="12.75">
      <c r="B23">
        <f t="shared" si="2"/>
        <v>18</v>
      </c>
      <c r="C23" s="41">
        <f t="shared" si="0"/>
        <v>1232.2019610099044</v>
      </c>
      <c r="D23" s="41">
        <f t="shared" si="1"/>
        <v>2464.4039220198088</v>
      </c>
      <c r="E23" s="41">
        <f t="shared" si="3"/>
        <v>1477.8918800354004</v>
      </c>
      <c r="F23">
        <f t="shared" si="4"/>
        <v>0.5</v>
      </c>
      <c r="G23">
        <f t="shared" si="5"/>
        <v>0.5</v>
      </c>
      <c r="H23">
        <f t="shared" si="6"/>
        <v>0.1</v>
      </c>
    </row>
    <row r="24" spans="2:8" ht="12.75">
      <c r="B24">
        <f t="shared" si="2"/>
        <v>19</v>
      </c>
      <c r="C24" s="41">
        <f t="shared" si="0"/>
        <v>1847.927704926614</v>
      </c>
      <c r="D24" s="41">
        <f t="shared" si="1"/>
        <v>3695.855409853228</v>
      </c>
      <c r="E24" s="41">
        <f t="shared" si="3"/>
        <v>2216.8378200531006</v>
      </c>
      <c r="F24">
        <f t="shared" si="4"/>
        <v>0.5</v>
      </c>
      <c r="G24">
        <f t="shared" si="5"/>
        <v>0.5</v>
      </c>
      <c r="H24">
        <f t="shared" si="6"/>
        <v>0.1</v>
      </c>
    </row>
    <row r="25" spans="2:13" ht="25.5">
      <c r="B25">
        <f t="shared" si="2"/>
        <v>20</v>
      </c>
      <c r="C25" s="41">
        <f t="shared" si="0"/>
        <v>2771.5538444605027</v>
      </c>
      <c r="D25" s="41">
        <f t="shared" si="1"/>
        <v>5543.107688921005</v>
      </c>
      <c r="E25" s="41">
        <f t="shared" si="3"/>
        <v>3325.256730079651</v>
      </c>
      <c r="F25">
        <f t="shared" si="4"/>
        <v>0.5</v>
      </c>
      <c r="G25">
        <f t="shared" si="5"/>
        <v>0.5</v>
      </c>
      <c r="H25">
        <f t="shared" si="6"/>
        <v>0.1</v>
      </c>
      <c r="J25" t="s">
        <v>43</v>
      </c>
      <c r="K25" s="1" t="s">
        <v>20</v>
      </c>
      <c r="L25" s="1" t="s">
        <v>30</v>
      </c>
      <c r="M25" s="26" t="s">
        <v>38</v>
      </c>
    </row>
    <row r="26" spans="2:8" ht="12.75">
      <c r="B26">
        <f>B25+1</f>
        <v>21</v>
      </c>
      <c r="C26" s="41">
        <f t="shared" si="0"/>
        <v>4157.026825054278</v>
      </c>
      <c r="D26" s="41">
        <f t="shared" si="1"/>
        <v>8314.053650108555</v>
      </c>
      <c r="E26" s="41">
        <f>0</f>
        <v>0</v>
      </c>
      <c r="F26">
        <f aca="true" t="shared" si="7" ref="F26:H27">F25</f>
        <v>0.5</v>
      </c>
      <c r="G26">
        <f t="shared" si="7"/>
        <v>0.5</v>
      </c>
      <c r="H26">
        <f t="shared" si="7"/>
        <v>0.1</v>
      </c>
    </row>
    <row r="27" spans="2:8" ht="12.75">
      <c r="B27">
        <f t="shared" si="2"/>
        <v>22</v>
      </c>
      <c r="C27" s="41">
        <f t="shared" si="0"/>
        <v>3741.32414254885</v>
      </c>
      <c r="D27" s="41">
        <f t="shared" si="1"/>
        <v>7482.6482850977</v>
      </c>
      <c r="E27" s="41">
        <f>0</f>
        <v>0</v>
      </c>
      <c r="F27">
        <f t="shared" si="7"/>
        <v>0.5</v>
      </c>
      <c r="G27">
        <f t="shared" si="7"/>
        <v>0.5</v>
      </c>
      <c r="H27">
        <f t="shared" si="7"/>
        <v>0.1</v>
      </c>
    </row>
    <row r="28" spans="2:8" ht="12.75">
      <c r="B28">
        <f t="shared" si="2"/>
        <v>23</v>
      </c>
      <c r="C28" s="41">
        <f aca="true" t="shared" si="8" ref="C28:C42">D28*G28</f>
        <v>3367.191728293965</v>
      </c>
      <c r="D28" s="41">
        <f aca="true" t="shared" si="9" ref="D28:D42">D27-D27*H27+E27</f>
        <v>6734.38345658793</v>
      </c>
      <c r="E28" s="41">
        <f>0</f>
        <v>0</v>
      </c>
      <c r="F28">
        <f aca="true" t="shared" si="10" ref="F28:F42">F27</f>
        <v>0.5</v>
      </c>
      <c r="G28">
        <f aca="true" t="shared" si="11" ref="G28:G42">G27</f>
        <v>0.5</v>
      </c>
      <c r="H28">
        <f aca="true" t="shared" si="12" ref="H28:H42">H27</f>
        <v>0.1</v>
      </c>
    </row>
    <row r="29" spans="2:8" ht="12.75">
      <c r="B29">
        <f t="shared" si="2"/>
        <v>24</v>
      </c>
      <c r="C29" s="41">
        <f t="shared" si="8"/>
        <v>3030.4725554645684</v>
      </c>
      <c r="D29" s="41">
        <f t="shared" si="9"/>
        <v>6060.945110929137</v>
      </c>
      <c r="E29" s="41">
        <f>0</f>
        <v>0</v>
      </c>
      <c r="F29">
        <f t="shared" si="10"/>
        <v>0.5</v>
      </c>
      <c r="G29">
        <f t="shared" si="11"/>
        <v>0.5</v>
      </c>
      <c r="H29">
        <f t="shared" si="12"/>
        <v>0.1</v>
      </c>
    </row>
    <row r="30" spans="2:8" ht="12.75">
      <c r="B30">
        <f t="shared" si="2"/>
        <v>25</v>
      </c>
      <c r="C30" s="41">
        <f t="shared" si="8"/>
        <v>2727.4252999181117</v>
      </c>
      <c r="D30" s="41">
        <f t="shared" si="9"/>
        <v>5454.850599836223</v>
      </c>
      <c r="E30" s="41">
        <f>0</f>
        <v>0</v>
      </c>
      <c r="F30">
        <f t="shared" si="10"/>
        <v>0.5</v>
      </c>
      <c r="G30">
        <f t="shared" si="11"/>
        <v>0.5</v>
      </c>
      <c r="H30">
        <f t="shared" si="12"/>
        <v>0.1</v>
      </c>
    </row>
    <row r="31" spans="2:8" ht="12.75">
      <c r="B31">
        <f t="shared" si="2"/>
        <v>26</v>
      </c>
      <c r="C31" s="41">
        <f t="shared" si="8"/>
        <v>2454.6827699263004</v>
      </c>
      <c r="D31" s="41">
        <f t="shared" si="9"/>
        <v>4909.365539852601</v>
      </c>
      <c r="E31" s="41">
        <f>0</f>
        <v>0</v>
      </c>
      <c r="F31">
        <f t="shared" si="10"/>
        <v>0.5</v>
      </c>
      <c r="G31">
        <f t="shared" si="11"/>
        <v>0.5</v>
      </c>
      <c r="H31">
        <f t="shared" si="12"/>
        <v>0.1</v>
      </c>
    </row>
    <row r="32" spans="2:8" ht="12.75">
      <c r="B32">
        <f t="shared" si="2"/>
        <v>27</v>
      </c>
      <c r="C32" s="41">
        <f t="shared" si="8"/>
        <v>2209.2144929336705</v>
      </c>
      <c r="D32" s="41">
        <f t="shared" si="9"/>
        <v>4418.428985867341</v>
      </c>
      <c r="E32" s="41">
        <f>0</f>
        <v>0</v>
      </c>
      <c r="F32">
        <f t="shared" si="10"/>
        <v>0.5</v>
      </c>
      <c r="G32">
        <f t="shared" si="11"/>
        <v>0.5</v>
      </c>
      <c r="H32">
        <f t="shared" si="12"/>
        <v>0.1</v>
      </c>
    </row>
    <row r="33" spans="2:8" ht="12.75">
      <c r="B33">
        <f t="shared" si="2"/>
        <v>28</v>
      </c>
      <c r="C33" s="41">
        <f t="shared" si="8"/>
        <v>1988.2930436403035</v>
      </c>
      <c r="D33" s="41">
        <f t="shared" si="9"/>
        <v>3976.586087280607</v>
      </c>
      <c r="E33" s="41">
        <f>0</f>
        <v>0</v>
      </c>
      <c r="F33">
        <f t="shared" si="10"/>
        <v>0.5</v>
      </c>
      <c r="G33">
        <f t="shared" si="11"/>
        <v>0.5</v>
      </c>
      <c r="H33">
        <f t="shared" si="12"/>
        <v>0.1</v>
      </c>
    </row>
    <row r="34" spans="2:8" ht="12.75">
      <c r="B34">
        <f t="shared" si="2"/>
        <v>29</v>
      </c>
      <c r="C34" s="41">
        <f t="shared" si="8"/>
        <v>1789.4637392762731</v>
      </c>
      <c r="D34" s="41">
        <f t="shared" si="9"/>
        <v>3578.9274785525463</v>
      </c>
      <c r="E34" s="41">
        <f>0</f>
        <v>0</v>
      </c>
      <c r="F34">
        <f t="shared" si="10"/>
        <v>0.5</v>
      </c>
      <c r="G34">
        <f t="shared" si="11"/>
        <v>0.5</v>
      </c>
      <c r="H34">
        <f t="shared" si="12"/>
        <v>0.1</v>
      </c>
    </row>
    <row r="35" spans="2:8" ht="12.75">
      <c r="B35">
        <f t="shared" si="2"/>
        <v>30</v>
      </c>
      <c r="C35" s="41">
        <f t="shared" si="8"/>
        <v>1610.5173653486459</v>
      </c>
      <c r="D35" s="41">
        <f t="shared" si="9"/>
        <v>3221.0347306972917</v>
      </c>
      <c r="E35" s="41">
        <f>0</f>
        <v>0</v>
      </c>
      <c r="F35">
        <f t="shared" si="10"/>
        <v>0.5</v>
      </c>
      <c r="G35">
        <f t="shared" si="11"/>
        <v>0.5</v>
      </c>
      <c r="H35">
        <f t="shared" si="12"/>
        <v>0.1</v>
      </c>
    </row>
    <row r="36" spans="2:8" ht="12.75">
      <c r="B36">
        <f t="shared" si="2"/>
        <v>31</v>
      </c>
      <c r="C36" s="41">
        <f t="shared" si="8"/>
        <v>1449.4656288137812</v>
      </c>
      <c r="D36" s="41">
        <f t="shared" si="9"/>
        <v>2898.9312576275624</v>
      </c>
      <c r="E36" s="41">
        <f>0</f>
        <v>0</v>
      </c>
      <c r="F36">
        <f t="shared" si="10"/>
        <v>0.5</v>
      </c>
      <c r="G36">
        <f t="shared" si="11"/>
        <v>0.5</v>
      </c>
      <c r="H36">
        <f t="shared" si="12"/>
        <v>0.1</v>
      </c>
    </row>
    <row r="37" spans="2:8" ht="12.75">
      <c r="B37">
        <f t="shared" si="2"/>
        <v>32</v>
      </c>
      <c r="C37" s="41">
        <f t="shared" si="8"/>
        <v>1304.519065932403</v>
      </c>
      <c r="D37" s="41">
        <f t="shared" si="9"/>
        <v>2609.038131864806</v>
      </c>
      <c r="E37" s="41">
        <f>0</f>
        <v>0</v>
      </c>
      <c r="F37">
        <f t="shared" si="10"/>
        <v>0.5</v>
      </c>
      <c r="G37">
        <f t="shared" si="11"/>
        <v>0.5</v>
      </c>
      <c r="H37">
        <f t="shared" si="12"/>
        <v>0.1</v>
      </c>
    </row>
    <row r="38" spans="2:8" ht="12.75">
      <c r="B38">
        <f t="shared" si="2"/>
        <v>33</v>
      </c>
      <c r="C38" s="41">
        <f t="shared" si="8"/>
        <v>1174.0671593391628</v>
      </c>
      <c r="D38" s="41">
        <f t="shared" si="9"/>
        <v>2348.1343186783256</v>
      </c>
      <c r="E38" s="41">
        <f>0</f>
        <v>0</v>
      </c>
      <c r="F38">
        <f t="shared" si="10"/>
        <v>0.5</v>
      </c>
      <c r="G38">
        <f t="shared" si="11"/>
        <v>0.5</v>
      </c>
      <c r="H38">
        <f t="shared" si="12"/>
        <v>0.1</v>
      </c>
    </row>
    <row r="39" spans="2:8" ht="12.75">
      <c r="B39">
        <f t="shared" si="2"/>
        <v>34</v>
      </c>
      <c r="C39" s="41">
        <f t="shared" si="8"/>
        <v>1056.6604434052465</v>
      </c>
      <c r="D39" s="41">
        <f t="shared" si="9"/>
        <v>2113.320886810493</v>
      </c>
      <c r="E39" s="41">
        <f>0</f>
        <v>0</v>
      </c>
      <c r="F39">
        <f t="shared" si="10"/>
        <v>0.5</v>
      </c>
      <c r="G39">
        <f t="shared" si="11"/>
        <v>0.5</v>
      </c>
      <c r="H39">
        <f t="shared" si="12"/>
        <v>0.1</v>
      </c>
    </row>
    <row r="40" spans="2:8" ht="12.75">
      <c r="B40">
        <f t="shared" si="2"/>
        <v>35</v>
      </c>
      <c r="C40" s="41">
        <f t="shared" si="8"/>
        <v>950.9943990647218</v>
      </c>
      <c r="D40" s="41">
        <f t="shared" si="9"/>
        <v>1901.9887981294437</v>
      </c>
      <c r="E40" s="41">
        <f>0</f>
        <v>0</v>
      </c>
      <c r="F40">
        <f t="shared" si="10"/>
        <v>0.5</v>
      </c>
      <c r="G40">
        <f t="shared" si="11"/>
        <v>0.5</v>
      </c>
      <c r="H40">
        <f t="shared" si="12"/>
        <v>0.1</v>
      </c>
    </row>
    <row r="41" spans="2:8" ht="12.75">
      <c r="B41">
        <f t="shared" si="2"/>
        <v>36</v>
      </c>
      <c r="C41" s="41">
        <f t="shared" si="8"/>
        <v>855.8949591582497</v>
      </c>
      <c r="D41" s="41">
        <f t="shared" si="9"/>
        <v>1711.7899183164993</v>
      </c>
      <c r="E41" s="41">
        <f>0</f>
        <v>0</v>
      </c>
      <c r="F41">
        <f t="shared" si="10"/>
        <v>0.5</v>
      </c>
      <c r="G41">
        <f t="shared" si="11"/>
        <v>0.5</v>
      </c>
      <c r="H41">
        <f t="shared" si="12"/>
        <v>0.1</v>
      </c>
    </row>
    <row r="42" spans="2:8" ht="12.75">
      <c r="B42">
        <f t="shared" si="2"/>
        <v>37</v>
      </c>
      <c r="C42" s="41">
        <f t="shared" si="8"/>
        <v>770.3054632424247</v>
      </c>
      <c r="D42" s="41">
        <f t="shared" si="9"/>
        <v>1540.6109264848494</v>
      </c>
      <c r="E42" s="41">
        <f>0</f>
        <v>0</v>
      </c>
      <c r="F42">
        <f t="shared" si="10"/>
        <v>0.5</v>
      </c>
      <c r="G42">
        <f t="shared" si="11"/>
        <v>0.5</v>
      </c>
      <c r="H42">
        <f t="shared" si="12"/>
        <v>0.1</v>
      </c>
    </row>
    <row r="46" ht="19.5" customHeight="1">
      <c r="B46" s="53" t="s">
        <v>48</v>
      </c>
    </row>
    <row r="48" spans="2:8" ht="12.75">
      <c r="B48" t="s">
        <v>37</v>
      </c>
      <c r="C48" s="40" t="s">
        <v>2</v>
      </c>
      <c r="D48" s="40" t="s">
        <v>5</v>
      </c>
      <c r="E48" s="40" t="s">
        <v>14</v>
      </c>
      <c r="F48" s="40" t="s">
        <v>17</v>
      </c>
      <c r="G48" s="40" t="s">
        <v>4</v>
      </c>
      <c r="H48" s="40" t="s">
        <v>8</v>
      </c>
    </row>
    <row r="49" spans="2:8" ht="12.75">
      <c r="B49">
        <v>0</v>
      </c>
      <c r="C49" s="41">
        <f aca="true" t="shared" si="13" ref="C49:C70">D49*G49</f>
        <v>5</v>
      </c>
      <c r="D49" s="41">
        <v>10</v>
      </c>
      <c r="E49" s="41">
        <v>1</v>
      </c>
      <c r="F49">
        <v>0.5</v>
      </c>
      <c r="G49">
        <v>0.5</v>
      </c>
      <c r="H49">
        <v>0.1</v>
      </c>
    </row>
    <row r="50" spans="2:8" ht="12.75">
      <c r="B50">
        <f>B49+1</f>
        <v>1</v>
      </c>
      <c r="C50" s="41">
        <f t="shared" si="13"/>
        <v>5</v>
      </c>
      <c r="D50" s="41">
        <f aca="true" t="shared" si="14" ref="D50:D71">D49-D49*H49+E49</f>
        <v>10</v>
      </c>
      <c r="E50" s="41">
        <f>E49+E49*F49</f>
        <v>1.5</v>
      </c>
      <c r="F50">
        <f>F49</f>
        <v>0.5</v>
      </c>
      <c r="G50">
        <f>G49</f>
        <v>0.5</v>
      </c>
      <c r="H50">
        <f>H49</f>
        <v>0.1</v>
      </c>
    </row>
    <row r="51" spans="2:13" ht="25.5">
      <c r="B51">
        <f aca="true" t="shared" si="15" ref="B51:B69">B50+1</f>
        <v>2</v>
      </c>
      <c r="C51" s="41">
        <f t="shared" si="13"/>
        <v>5.25</v>
      </c>
      <c r="D51" s="41">
        <f t="shared" si="14"/>
        <v>10.5</v>
      </c>
      <c r="E51" s="41">
        <f aca="true" t="shared" si="16" ref="E51:E69">E50+E50*F50</f>
        <v>2.25</v>
      </c>
      <c r="F51">
        <f aca="true" t="shared" si="17" ref="F51:F70">F50</f>
        <v>0.5</v>
      </c>
      <c r="G51">
        <f aca="true" t="shared" si="18" ref="G51:G70">G50</f>
        <v>0.5</v>
      </c>
      <c r="H51">
        <f aca="true" t="shared" si="19" ref="H51:H70">H50</f>
        <v>0.1</v>
      </c>
      <c r="J51" t="s">
        <v>44</v>
      </c>
      <c r="K51" s="1" t="s">
        <v>20</v>
      </c>
      <c r="L51" s="1" t="s">
        <v>30</v>
      </c>
      <c r="M51" s="26" t="s">
        <v>34</v>
      </c>
    </row>
    <row r="52" spans="2:8" ht="12.75">
      <c r="B52">
        <f t="shared" si="15"/>
        <v>3</v>
      </c>
      <c r="C52" s="41">
        <f t="shared" si="13"/>
        <v>5.85</v>
      </c>
      <c r="D52" s="41">
        <f t="shared" si="14"/>
        <v>11.7</v>
      </c>
      <c r="E52" s="41">
        <f t="shared" si="16"/>
        <v>3.375</v>
      </c>
      <c r="F52">
        <f t="shared" si="17"/>
        <v>0.5</v>
      </c>
      <c r="G52">
        <f t="shared" si="18"/>
        <v>0.5</v>
      </c>
      <c r="H52">
        <f t="shared" si="19"/>
        <v>0.1</v>
      </c>
    </row>
    <row r="53" spans="2:8" ht="12.75">
      <c r="B53">
        <f t="shared" si="15"/>
        <v>4</v>
      </c>
      <c r="C53" s="41">
        <f t="shared" si="13"/>
        <v>6.9525</v>
      </c>
      <c r="D53" s="41">
        <f t="shared" si="14"/>
        <v>13.905</v>
      </c>
      <c r="E53" s="41">
        <f t="shared" si="16"/>
        <v>5.0625</v>
      </c>
      <c r="F53">
        <f t="shared" si="17"/>
        <v>0.5</v>
      </c>
      <c r="G53">
        <f t="shared" si="18"/>
        <v>0.5</v>
      </c>
      <c r="H53">
        <f t="shared" si="19"/>
        <v>0.1</v>
      </c>
    </row>
    <row r="54" spans="2:8" ht="12.75">
      <c r="B54">
        <f t="shared" si="15"/>
        <v>5</v>
      </c>
      <c r="C54" s="41">
        <f t="shared" si="13"/>
        <v>8.788499999999999</v>
      </c>
      <c r="D54" s="41">
        <f t="shared" si="14"/>
        <v>17.576999999999998</v>
      </c>
      <c r="E54" s="41">
        <f t="shared" si="16"/>
        <v>7.59375</v>
      </c>
      <c r="F54">
        <f t="shared" si="17"/>
        <v>0.5</v>
      </c>
      <c r="G54">
        <f t="shared" si="18"/>
        <v>0.5</v>
      </c>
      <c r="H54">
        <f t="shared" si="19"/>
        <v>0.1</v>
      </c>
    </row>
    <row r="55" spans="2:8" ht="12.75">
      <c r="B55">
        <f t="shared" si="15"/>
        <v>6</v>
      </c>
      <c r="C55" s="41">
        <f t="shared" si="13"/>
        <v>11.706525</v>
      </c>
      <c r="D55" s="41">
        <f t="shared" si="14"/>
        <v>23.41305</v>
      </c>
      <c r="E55" s="41">
        <f t="shared" si="16"/>
        <v>11.390625</v>
      </c>
      <c r="F55">
        <f t="shared" si="17"/>
        <v>0.5</v>
      </c>
      <c r="G55">
        <f t="shared" si="18"/>
        <v>0.5</v>
      </c>
      <c r="H55">
        <f t="shared" si="19"/>
        <v>0.1</v>
      </c>
    </row>
    <row r="56" spans="2:8" ht="12.75">
      <c r="B56">
        <f t="shared" si="15"/>
        <v>7</v>
      </c>
      <c r="C56" s="41">
        <f t="shared" si="13"/>
        <v>16.231185</v>
      </c>
      <c r="D56" s="41">
        <f t="shared" si="14"/>
        <v>32.46237</v>
      </c>
      <c r="E56" s="41">
        <f t="shared" si="16"/>
        <v>17.0859375</v>
      </c>
      <c r="F56">
        <f t="shared" si="17"/>
        <v>0.5</v>
      </c>
      <c r="G56">
        <f t="shared" si="18"/>
        <v>0.5</v>
      </c>
      <c r="H56">
        <f t="shared" si="19"/>
        <v>0.1</v>
      </c>
    </row>
    <row r="57" spans="2:8" ht="12.75">
      <c r="B57">
        <f t="shared" si="15"/>
        <v>8</v>
      </c>
      <c r="C57" s="41">
        <f t="shared" si="13"/>
        <v>23.15103525</v>
      </c>
      <c r="D57" s="41">
        <f t="shared" si="14"/>
        <v>46.3020705</v>
      </c>
      <c r="E57" s="41">
        <f t="shared" si="16"/>
        <v>25.62890625</v>
      </c>
      <c r="F57">
        <f t="shared" si="17"/>
        <v>0.5</v>
      </c>
      <c r="G57">
        <f t="shared" si="18"/>
        <v>0.5</v>
      </c>
      <c r="H57">
        <f t="shared" si="19"/>
        <v>0.1</v>
      </c>
    </row>
    <row r="58" spans="2:8" ht="12.75">
      <c r="B58">
        <f t="shared" si="15"/>
        <v>9</v>
      </c>
      <c r="C58" s="41">
        <f t="shared" si="13"/>
        <v>33.650384849999995</v>
      </c>
      <c r="D58" s="41">
        <f t="shared" si="14"/>
        <v>67.30076969999999</v>
      </c>
      <c r="E58" s="41">
        <f t="shared" si="16"/>
        <v>38.443359375</v>
      </c>
      <c r="F58">
        <f t="shared" si="17"/>
        <v>0.5</v>
      </c>
      <c r="G58">
        <f t="shared" si="18"/>
        <v>0.5</v>
      </c>
      <c r="H58">
        <f t="shared" si="19"/>
        <v>0.1</v>
      </c>
    </row>
    <row r="59" spans="2:8" ht="12.75">
      <c r="B59">
        <f t="shared" si="15"/>
        <v>10</v>
      </c>
      <c r="C59" s="41">
        <f t="shared" si="13"/>
        <v>49.507026052499995</v>
      </c>
      <c r="D59" s="41">
        <f t="shared" si="14"/>
        <v>99.01405210499999</v>
      </c>
      <c r="E59" s="41">
        <f t="shared" si="16"/>
        <v>57.6650390625</v>
      </c>
      <c r="F59">
        <f t="shared" si="17"/>
        <v>0.5</v>
      </c>
      <c r="G59">
        <f t="shared" si="18"/>
        <v>0.5</v>
      </c>
      <c r="H59">
        <f t="shared" si="19"/>
        <v>0.1</v>
      </c>
    </row>
    <row r="60" spans="2:8" ht="12.75">
      <c r="B60">
        <f t="shared" si="15"/>
        <v>11</v>
      </c>
      <c r="C60" s="41">
        <f t="shared" si="13"/>
        <v>73.3888429785</v>
      </c>
      <c r="D60" s="41">
        <f t="shared" si="14"/>
        <v>146.777685957</v>
      </c>
      <c r="E60" s="41">
        <f t="shared" si="16"/>
        <v>86.49755859375</v>
      </c>
      <c r="F60">
        <f t="shared" si="17"/>
        <v>0.5</v>
      </c>
      <c r="G60">
        <f t="shared" si="18"/>
        <v>0.5</v>
      </c>
      <c r="H60">
        <f t="shared" si="19"/>
        <v>0.1</v>
      </c>
    </row>
    <row r="61" spans="2:8" ht="12.75">
      <c r="B61">
        <f t="shared" si="15"/>
        <v>12</v>
      </c>
      <c r="C61" s="41">
        <f t="shared" si="13"/>
        <v>109.298737977525</v>
      </c>
      <c r="D61" s="41">
        <f t="shared" si="14"/>
        <v>218.59747595505</v>
      </c>
      <c r="E61" s="41">
        <f t="shared" si="16"/>
        <v>129.746337890625</v>
      </c>
      <c r="F61">
        <f t="shared" si="17"/>
        <v>0.5</v>
      </c>
      <c r="G61">
        <f t="shared" si="18"/>
        <v>0.5</v>
      </c>
      <c r="H61">
        <f t="shared" si="19"/>
        <v>0.1</v>
      </c>
    </row>
    <row r="62" spans="2:8" ht="12.75">
      <c r="B62">
        <f t="shared" si="15"/>
        <v>13</v>
      </c>
      <c r="C62" s="41">
        <f t="shared" si="13"/>
        <v>163.242033125085</v>
      </c>
      <c r="D62" s="41">
        <f t="shared" si="14"/>
        <v>326.48406625017</v>
      </c>
      <c r="E62" s="41">
        <f t="shared" si="16"/>
        <v>194.6195068359375</v>
      </c>
      <c r="F62">
        <f t="shared" si="17"/>
        <v>0.5</v>
      </c>
      <c r="G62">
        <f t="shared" si="18"/>
        <v>0.5</v>
      </c>
      <c r="H62">
        <f t="shared" si="19"/>
        <v>0.1</v>
      </c>
    </row>
    <row r="63" spans="2:8" ht="12.75">
      <c r="B63">
        <f t="shared" si="15"/>
        <v>14</v>
      </c>
      <c r="C63" s="41">
        <f t="shared" si="13"/>
        <v>244.22758323054524</v>
      </c>
      <c r="D63" s="41">
        <f t="shared" si="14"/>
        <v>488.45516646109047</v>
      </c>
      <c r="E63" s="41">
        <f t="shared" si="16"/>
        <v>291.92926025390625</v>
      </c>
      <c r="F63">
        <f t="shared" si="17"/>
        <v>0.5</v>
      </c>
      <c r="G63">
        <f t="shared" si="18"/>
        <v>0.5</v>
      </c>
      <c r="H63">
        <f t="shared" si="19"/>
        <v>0.1</v>
      </c>
    </row>
    <row r="64" spans="2:8" ht="12.75">
      <c r="B64">
        <f t="shared" si="15"/>
        <v>15</v>
      </c>
      <c r="C64" s="41">
        <f t="shared" si="13"/>
        <v>365.7694550344438</v>
      </c>
      <c r="D64" s="41">
        <f t="shared" si="14"/>
        <v>731.5389100688876</v>
      </c>
      <c r="E64" s="41">
        <f t="shared" si="16"/>
        <v>437.8938903808594</v>
      </c>
      <c r="F64">
        <f t="shared" si="17"/>
        <v>0.5</v>
      </c>
      <c r="G64">
        <f t="shared" si="18"/>
        <v>0.5</v>
      </c>
      <c r="H64">
        <f t="shared" si="19"/>
        <v>0.1</v>
      </c>
    </row>
    <row r="65" spans="2:8" ht="12.75">
      <c r="B65">
        <f t="shared" si="15"/>
        <v>16</v>
      </c>
      <c r="C65" s="41">
        <f t="shared" si="13"/>
        <v>548.139454721429</v>
      </c>
      <c r="D65" s="41">
        <f t="shared" si="14"/>
        <v>1096.278909442858</v>
      </c>
      <c r="E65" s="41">
        <f t="shared" si="16"/>
        <v>656.8408355712891</v>
      </c>
      <c r="F65">
        <f t="shared" si="17"/>
        <v>0.5</v>
      </c>
      <c r="G65">
        <f t="shared" si="18"/>
        <v>0.5</v>
      </c>
      <c r="H65">
        <f t="shared" si="19"/>
        <v>0.1</v>
      </c>
    </row>
    <row r="66" spans="2:8" ht="12.75">
      <c r="B66">
        <f t="shared" si="15"/>
        <v>17</v>
      </c>
      <c r="C66" s="41">
        <f t="shared" si="13"/>
        <v>821.7459270349307</v>
      </c>
      <c r="D66" s="41">
        <f t="shared" si="14"/>
        <v>1643.4918540698613</v>
      </c>
      <c r="E66" s="41">
        <f t="shared" si="16"/>
        <v>985.2612533569336</v>
      </c>
      <c r="F66">
        <f t="shared" si="17"/>
        <v>0.5</v>
      </c>
      <c r="G66">
        <f t="shared" si="18"/>
        <v>0.5</v>
      </c>
      <c r="H66">
        <f t="shared" si="19"/>
        <v>0.1</v>
      </c>
    </row>
    <row r="67" spans="2:8" ht="12.75">
      <c r="B67">
        <f t="shared" si="15"/>
        <v>18</v>
      </c>
      <c r="C67" s="41">
        <f t="shared" si="13"/>
        <v>1232.2019610099044</v>
      </c>
      <c r="D67" s="41">
        <f t="shared" si="14"/>
        <v>2464.4039220198088</v>
      </c>
      <c r="E67" s="41">
        <f t="shared" si="16"/>
        <v>1477.8918800354004</v>
      </c>
      <c r="F67">
        <f t="shared" si="17"/>
        <v>0.5</v>
      </c>
      <c r="G67">
        <f t="shared" si="18"/>
        <v>0.5</v>
      </c>
      <c r="H67">
        <f t="shared" si="19"/>
        <v>0.1</v>
      </c>
    </row>
    <row r="68" spans="2:8" ht="12.75">
      <c r="B68">
        <f t="shared" si="15"/>
        <v>19</v>
      </c>
      <c r="C68" s="41">
        <f t="shared" si="13"/>
        <v>1847.927704926614</v>
      </c>
      <c r="D68" s="41">
        <f t="shared" si="14"/>
        <v>3695.855409853228</v>
      </c>
      <c r="E68" s="41">
        <f t="shared" si="16"/>
        <v>2216.8378200531006</v>
      </c>
      <c r="F68">
        <f t="shared" si="17"/>
        <v>0.5</v>
      </c>
      <c r="G68">
        <f t="shared" si="18"/>
        <v>0.5</v>
      </c>
      <c r="H68">
        <f t="shared" si="19"/>
        <v>0.1</v>
      </c>
    </row>
    <row r="69" spans="2:8" ht="12.75">
      <c r="B69">
        <f t="shared" si="15"/>
        <v>20</v>
      </c>
      <c r="C69" s="41">
        <f t="shared" si="13"/>
        <v>2771.5538444605027</v>
      </c>
      <c r="D69" s="41">
        <f t="shared" si="14"/>
        <v>5543.107688921005</v>
      </c>
      <c r="E69" s="41">
        <f t="shared" si="16"/>
        <v>3325.256730079651</v>
      </c>
      <c r="F69">
        <f t="shared" si="17"/>
        <v>0.5</v>
      </c>
      <c r="G69">
        <f t="shared" si="18"/>
        <v>0.5</v>
      </c>
      <c r="H69">
        <f t="shared" si="19"/>
        <v>0.1</v>
      </c>
    </row>
    <row r="70" spans="2:8" ht="12.75">
      <c r="B70">
        <f>B69+1</f>
        <v>21</v>
      </c>
      <c r="C70" s="41">
        <f t="shared" si="13"/>
        <v>4157.026825054278</v>
      </c>
      <c r="D70" s="41">
        <f t="shared" si="14"/>
        <v>8314.053650108555</v>
      </c>
      <c r="E70" s="41">
        <f>E69+E69*0</f>
        <v>3325.256730079651</v>
      </c>
      <c r="F70">
        <f t="shared" si="17"/>
        <v>0.5</v>
      </c>
      <c r="G70">
        <f t="shared" si="18"/>
        <v>0.5</v>
      </c>
      <c r="H70">
        <f t="shared" si="19"/>
        <v>0.1</v>
      </c>
    </row>
    <row r="71" spans="2:8" ht="12.75">
      <c r="B71">
        <f aca="true" t="shared" si="20" ref="B71:B86">B70+1</f>
        <v>22</v>
      </c>
      <c r="C71" s="41">
        <f aca="true" t="shared" si="21" ref="C71:C86">D71*G71</f>
        <v>5403.952507588676</v>
      </c>
      <c r="D71" s="41">
        <f t="shared" si="14"/>
        <v>10807.905015177352</v>
      </c>
      <c r="E71" s="41">
        <f aca="true" t="shared" si="22" ref="E71:E86">E70+E70*0</f>
        <v>3325.256730079651</v>
      </c>
      <c r="F71">
        <f>F70</f>
        <v>0.5</v>
      </c>
      <c r="G71">
        <f>G70</f>
        <v>0.5</v>
      </c>
      <c r="H71">
        <f>H70</f>
        <v>0.1</v>
      </c>
    </row>
    <row r="72" spans="2:8" ht="12.75">
      <c r="B72">
        <f t="shared" si="20"/>
        <v>23</v>
      </c>
      <c r="C72" s="41">
        <f t="shared" si="21"/>
        <v>6526.185621869634</v>
      </c>
      <c r="D72" s="41">
        <f aca="true" t="shared" si="23" ref="D72:D86">D71-D71*H71+E71</f>
        <v>13052.371243739268</v>
      </c>
      <c r="E72" s="41">
        <f t="shared" si="22"/>
        <v>3325.256730079651</v>
      </c>
      <c r="F72">
        <f aca="true" t="shared" si="24" ref="F72:F86">F71</f>
        <v>0.5</v>
      </c>
      <c r="G72">
        <f aca="true" t="shared" si="25" ref="G72:G86">G71</f>
        <v>0.5</v>
      </c>
      <c r="H72">
        <f aca="true" t="shared" si="26" ref="H72:H86">H71</f>
        <v>0.1</v>
      </c>
    </row>
    <row r="73" spans="2:8" ht="12.75">
      <c r="B73">
        <f t="shared" si="20"/>
        <v>24</v>
      </c>
      <c r="C73" s="41">
        <f t="shared" si="21"/>
        <v>7536.195424722496</v>
      </c>
      <c r="D73" s="41">
        <f t="shared" si="23"/>
        <v>15072.390849444992</v>
      </c>
      <c r="E73" s="41">
        <f t="shared" si="22"/>
        <v>3325.256730079651</v>
      </c>
      <c r="F73">
        <f t="shared" si="24"/>
        <v>0.5</v>
      </c>
      <c r="G73">
        <f t="shared" si="25"/>
        <v>0.5</v>
      </c>
      <c r="H73">
        <f t="shared" si="26"/>
        <v>0.1</v>
      </c>
    </row>
    <row r="74" spans="2:8" ht="12.75">
      <c r="B74">
        <f t="shared" si="20"/>
        <v>25</v>
      </c>
      <c r="C74" s="41">
        <f t="shared" si="21"/>
        <v>8445.204247290072</v>
      </c>
      <c r="D74" s="41">
        <f t="shared" si="23"/>
        <v>16890.408494580144</v>
      </c>
      <c r="E74" s="41">
        <f t="shared" si="22"/>
        <v>3325.256730079651</v>
      </c>
      <c r="F74">
        <f t="shared" si="24"/>
        <v>0.5</v>
      </c>
      <c r="G74">
        <f t="shared" si="25"/>
        <v>0.5</v>
      </c>
      <c r="H74">
        <f t="shared" si="26"/>
        <v>0.1</v>
      </c>
    </row>
    <row r="75" spans="2:8" ht="12.75">
      <c r="B75">
        <f t="shared" si="20"/>
        <v>26</v>
      </c>
      <c r="C75" s="41">
        <f t="shared" si="21"/>
        <v>9263.31218760089</v>
      </c>
      <c r="D75" s="41">
        <f t="shared" si="23"/>
        <v>18526.62437520178</v>
      </c>
      <c r="E75" s="41">
        <f t="shared" si="22"/>
        <v>3325.256730079651</v>
      </c>
      <c r="F75">
        <f t="shared" si="24"/>
        <v>0.5</v>
      </c>
      <c r="G75">
        <f t="shared" si="25"/>
        <v>0.5</v>
      </c>
      <c r="H75">
        <f t="shared" si="26"/>
        <v>0.1</v>
      </c>
    </row>
    <row r="76" spans="2:8" ht="12.75">
      <c r="B76">
        <f t="shared" si="20"/>
        <v>27</v>
      </c>
      <c r="C76" s="41">
        <f t="shared" si="21"/>
        <v>9999.609333880626</v>
      </c>
      <c r="D76" s="41">
        <f t="shared" si="23"/>
        <v>19999.21866776125</v>
      </c>
      <c r="E76" s="41">
        <f t="shared" si="22"/>
        <v>3325.256730079651</v>
      </c>
      <c r="F76">
        <f t="shared" si="24"/>
        <v>0.5</v>
      </c>
      <c r="G76">
        <f t="shared" si="25"/>
        <v>0.5</v>
      </c>
      <c r="H76">
        <f t="shared" si="26"/>
        <v>0.1</v>
      </c>
    </row>
    <row r="77" spans="2:8" ht="12.75">
      <c r="B77">
        <f t="shared" si="20"/>
        <v>28</v>
      </c>
      <c r="C77" s="41">
        <f t="shared" si="21"/>
        <v>10662.276765532388</v>
      </c>
      <c r="D77" s="41">
        <f t="shared" si="23"/>
        <v>21324.553531064776</v>
      </c>
      <c r="E77" s="41">
        <f t="shared" si="22"/>
        <v>3325.256730079651</v>
      </c>
      <c r="F77">
        <f t="shared" si="24"/>
        <v>0.5</v>
      </c>
      <c r="G77">
        <f t="shared" si="25"/>
        <v>0.5</v>
      </c>
      <c r="H77">
        <f t="shared" si="26"/>
        <v>0.1</v>
      </c>
    </row>
    <row r="78" spans="2:8" ht="12.75">
      <c r="B78">
        <f t="shared" si="20"/>
        <v>29</v>
      </c>
      <c r="C78" s="41">
        <f t="shared" si="21"/>
        <v>11258.677454018974</v>
      </c>
      <c r="D78" s="41">
        <f t="shared" si="23"/>
        <v>22517.35490803795</v>
      </c>
      <c r="E78" s="41">
        <f t="shared" si="22"/>
        <v>3325.256730079651</v>
      </c>
      <c r="F78">
        <f t="shared" si="24"/>
        <v>0.5</v>
      </c>
      <c r="G78">
        <f t="shared" si="25"/>
        <v>0.5</v>
      </c>
      <c r="H78">
        <f t="shared" si="26"/>
        <v>0.1</v>
      </c>
    </row>
    <row r="79" spans="2:8" ht="12.75">
      <c r="B79">
        <f t="shared" si="20"/>
        <v>30</v>
      </c>
      <c r="C79" s="41">
        <f t="shared" si="21"/>
        <v>11795.438073656902</v>
      </c>
      <c r="D79" s="41">
        <f t="shared" si="23"/>
        <v>23590.876147313804</v>
      </c>
      <c r="E79" s="41">
        <f t="shared" si="22"/>
        <v>3325.256730079651</v>
      </c>
      <c r="F79">
        <f t="shared" si="24"/>
        <v>0.5</v>
      </c>
      <c r="G79">
        <f t="shared" si="25"/>
        <v>0.5</v>
      </c>
      <c r="H79">
        <f t="shared" si="26"/>
        <v>0.1</v>
      </c>
    </row>
    <row r="80" spans="2:8" ht="12.75">
      <c r="B80">
        <f t="shared" si="20"/>
        <v>31</v>
      </c>
      <c r="C80" s="41">
        <f t="shared" si="21"/>
        <v>12278.522631331038</v>
      </c>
      <c r="D80" s="41">
        <f t="shared" si="23"/>
        <v>24557.045262662075</v>
      </c>
      <c r="E80" s="41">
        <f t="shared" si="22"/>
        <v>3325.256730079651</v>
      </c>
      <c r="F80">
        <f t="shared" si="24"/>
        <v>0.5</v>
      </c>
      <c r="G80">
        <f t="shared" si="25"/>
        <v>0.5</v>
      </c>
      <c r="H80">
        <f t="shared" si="26"/>
        <v>0.1</v>
      </c>
    </row>
    <row r="81" spans="2:8" ht="12.75">
      <c r="B81">
        <f t="shared" si="20"/>
        <v>32</v>
      </c>
      <c r="C81" s="41">
        <f t="shared" si="21"/>
        <v>12713.29873323776</v>
      </c>
      <c r="D81" s="41">
        <f t="shared" si="23"/>
        <v>25426.59746647552</v>
      </c>
      <c r="E81" s="41">
        <f t="shared" si="22"/>
        <v>3325.256730079651</v>
      </c>
      <c r="F81">
        <f t="shared" si="24"/>
        <v>0.5</v>
      </c>
      <c r="G81">
        <f t="shared" si="25"/>
        <v>0.5</v>
      </c>
      <c r="H81">
        <f t="shared" si="26"/>
        <v>0.1</v>
      </c>
    </row>
    <row r="82" spans="2:8" ht="12.75">
      <c r="B82">
        <f t="shared" si="20"/>
        <v>33</v>
      </c>
      <c r="C82" s="41">
        <f t="shared" si="21"/>
        <v>13104.59722495381</v>
      </c>
      <c r="D82" s="41">
        <f t="shared" si="23"/>
        <v>26209.19444990762</v>
      </c>
      <c r="E82" s="41">
        <f t="shared" si="22"/>
        <v>3325.256730079651</v>
      </c>
      <c r="F82">
        <f t="shared" si="24"/>
        <v>0.5</v>
      </c>
      <c r="G82">
        <f t="shared" si="25"/>
        <v>0.5</v>
      </c>
      <c r="H82">
        <f t="shared" si="26"/>
        <v>0.1</v>
      </c>
    </row>
    <row r="83" spans="2:8" ht="12.75">
      <c r="B83">
        <f t="shared" si="20"/>
        <v>34</v>
      </c>
      <c r="C83" s="41">
        <f t="shared" si="21"/>
        <v>13456.765867498254</v>
      </c>
      <c r="D83" s="41">
        <f t="shared" si="23"/>
        <v>26913.531734996508</v>
      </c>
      <c r="E83" s="41">
        <f t="shared" si="22"/>
        <v>3325.256730079651</v>
      </c>
      <c r="F83">
        <f t="shared" si="24"/>
        <v>0.5</v>
      </c>
      <c r="G83">
        <f t="shared" si="25"/>
        <v>0.5</v>
      </c>
      <c r="H83">
        <f t="shared" si="26"/>
        <v>0.1</v>
      </c>
    </row>
    <row r="84" spans="2:8" ht="12.75">
      <c r="B84">
        <f t="shared" si="20"/>
        <v>35</v>
      </c>
      <c r="C84" s="41">
        <f t="shared" si="21"/>
        <v>13773.717645788254</v>
      </c>
      <c r="D84" s="41">
        <f t="shared" si="23"/>
        <v>27547.43529157651</v>
      </c>
      <c r="E84" s="41">
        <f t="shared" si="22"/>
        <v>3325.256730079651</v>
      </c>
      <c r="F84">
        <f t="shared" si="24"/>
        <v>0.5</v>
      </c>
      <c r="G84">
        <f t="shared" si="25"/>
        <v>0.5</v>
      </c>
      <c r="H84">
        <f t="shared" si="26"/>
        <v>0.1</v>
      </c>
    </row>
    <row r="85" spans="2:8" ht="12.75">
      <c r="B85">
        <f t="shared" si="20"/>
        <v>36</v>
      </c>
      <c r="C85" s="41">
        <f t="shared" si="21"/>
        <v>14058.974246249254</v>
      </c>
      <c r="D85" s="41">
        <f t="shared" si="23"/>
        <v>28117.948492498508</v>
      </c>
      <c r="E85" s="41">
        <f t="shared" si="22"/>
        <v>3325.256730079651</v>
      </c>
      <c r="F85">
        <f t="shared" si="24"/>
        <v>0.5</v>
      </c>
      <c r="G85">
        <f t="shared" si="25"/>
        <v>0.5</v>
      </c>
      <c r="H85">
        <f t="shared" si="26"/>
        <v>0.1</v>
      </c>
    </row>
    <row r="86" spans="2:8" ht="12.75">
      <c r="B86">
        <f t="shared" si="20"/>
        <v>37</v>
      </c>
      <c r="C86" s="41">
        <f t="shared" si="21"/>
        <v>14315.705186664154</v>
      </c>
      <c r="D86" s="41">
        <f t="shared" si="23"/>
        <v>28631.41037332831</v>
      </c>
      <c r="E86" s="41">
        <f t="shared" si="22"/>
        <v>3325.256730079651</v>
      </c>
      <c r="F86">
        <f t="shared" si="24"/>
        <v>0.5</v>
      </c>
      <c r="G86">
        <f t="shared" si="25"/>
        <v>0.5</v>
      </c>
      <c r="H86">
        <f t="shared" si="26"/>
        <v>0.1</v>
      </c>
    </row>
  </sheetData>
  <printOptions/>
  <pageMargins left="0.75" right="0.75" top="1" bottom="1" header="0.5" footer="0.5"/>
  <pageSetup horizontalDpi="1200" verticalDpi="1200" orientation="portrait" scale="77" r:id="rId4"/>
  <headerFooter alignWithMargins="0">
    <oddFooter>&amp;L&amp;F&amp;R&amp;D</oddFooter>
  </headerFooter>
  <rowBreaks count="1" manualBreakCount="1">
    <brk id="44" max="255" man="1"/>
  </rowBreaks>
  <colBreaks count="2" manualBreakCount="2">
    <brk id="9" max="65535" man="1"/>
    <brk id="20" max="65535" man="1"/>
  </colBreaks>
  <drawing r:id="rId3"/>
  <legacyDrawing r:id="rId2"/>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HDS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Phil Henshaw</dc:creator>
  <cp:keywords/>
  <dc:description/>
  <cp:lastModifiedBy>Phil Henshaw</cp:lastModifiedBy>
  <cp:lastPrinted>2007-09-16T00:51:53Z</cp:lastPrinted>
  <dcterms:created xsi:type="dcterms:W3CDTF">2007-07-25T09:40:46Z</dcterms:created>
  <dcterms:modified xsi:type="dcterms:W3CDTF">2007-09-16T03:57:35Z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